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ickley\Desktop\"/>
    </mc:Choice>
  </mc:AlternateContent>
  <xr:revisionPtr revIDLastSave="0" documentId="8_{8327D4AD-722A-448A-A65E-83064BB5435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2" i="1" s="1"/>
  <c r="H7" i="1"/>
  <c r="I7" i="1" s="1"/>
  <c r="H8" i="1"/>
  <c r="I8" i="1" s="1"/>
  <c r="H9" i="1"/>
  <c r="I9" i="1" s="1"/>
  <c r="H10" i="1"/>
  <c r="I10" i="1" s="1"/>
  <c r="H11" i="1"/>
  <c r="I11" i="1" s="1"/>
  <c r="J10" i="1" l="1"/>
  <c r="K6" i="1"/>
  <c r="K7" i="1"/>
  <c r="I6" i="1"/>
  <c r="J6" i="1"/>
  <c r="K8" i="1"/>
  <c r="J7" i="1"/>
  <c r="K9" i="1"/>
  <c r="J8" i="1"/>
  <c r="K10" i="1"/>
  <c r="J9" i="1"/>
  <c r="K11" i="1"/>
  <c r="J11" i="1"/>
  <c r="I12" i="1" l="1"/>
  <c r="K12" i="1"/>
  <c r="J12" i="1"/>
  <c r="H16" i="1" l="1"/>
  <c r="H17" i="1" s="1"/>
  <c r="H19" i="1" s="1"/>
  <c r="H20" i="1" s="1"/>
  <c r="H21" i="1" s="1"/>
</calcChain>
</file>

<file path=xl/sharedStrings.xml><?xml version="1.0" encoding="utf-8"?>
<sst xmlns="http://schemas.openxmlformats.org/spreadsheetml/2006/main" count="31" uniqueCount="31">
  <si>
    <t>2695</t>
  </si>
  <si>
    <t>2888</t>
  </si>
  <si>
    <t>2092</t>
  </si>
  <si>
    <t>2094</t>
  </si>
  <si>
    <t>2096</t>
  </si>
  <si>
    <t>2936</t>
  </si>
  <si>
    <t>Slot #</t>
  </si>
  <si>
    <t>Employee Name</t>
  </si>
  <si>
    <t>Hourly rate</t>
  </si>
  <si>
    <t>O/T rate</t>
  </si>
  <si>
    <t>Annual</t>
  </si>
  <si>
    <t>Jennifer Delgado</t>
  </si>
  <si>
    <t>Guadalupe Contreras</t>
  </si>
  <si>
    <t xml:space="preserve">Valerie Villarreal </t>
  </si>
  <si>
    <t>Isela Mercado</t>
  </si>
  <si>
    <t xml:space="preserve">FICA </t>
  </si>
  <si>
    <t>Workers Comp</t>
  </si>
  <si>
    <t>Unemployment</t>
  </si>
  <si>
    <t>Overtime</t>
  </si>
  <si>
    <t>Fringe Benefits</t>
  </si>
  <si>
    <t>Total Cost</t>
  </si>
  <si>
    <t>Additional cost to be requested</t>
  </si>
  <si>
    <t xml:space="preserve">20% required cash match </t>
  </si>
  <si>
    <t xml:space="preserve">Additional funds to be requested from </t>
  </si>
  <si>
    <t>TIDC</t>
  </si>
  <si>
    <t>Monthly hours</t>
  </si>
  <si>
    <t>TIDC and Cash match funds approved</t>
  </si>
  <si>
    <t>Carlos Parra</t>
  </si>
  <si>
    <t>Rebekah Gonzalez</t>
  </si>
  <si>
    <t>Weekends  Total                 Oct 1, 2021 -  Sept 30, 2022</t>
  </si>
  <si>
    <t>Acct# 1001-1160-001-463910-005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</si>
</sst>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39" fontId="0" fillId="0" borderId="0" xfId="0" applyNumberFormat="1" applyFont="1"/>
    <xf numFmtId="39" fontId="0" fillId="0" borderId="1" xfId="0" applyNumberFormat="1" applyFont="1" applyBorder="1"/>
    <xf numFmtId="39" fontId="0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/>
    <xf numFmtId="164" fontId="2" fillId="0" borderId="0" xfId="1" applyNumberFormat="1" applyFont="1" applyFill="1" applyAlignment="1">
      <alignment horizontal="center"/>
    </xf>
    <xf numFmtId="0" fontId="0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2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0" borderId="2" xfId="0" applyFont="1" applyBorder="1"/>
    <xf numFmtId="2" fontId="2" fillId="0" borderId="2" xfId="0" applyNumberFormat="1" applyFont="1" applyFill="1" applyBorder="1" applyAlignment="1"/>
    <xf numFmtId="164" fontId="2" fillId="0" borderId="2" xfId="1" applyNumberFormat="1" applyFont="1" applyFill="1" applyBorder="1" applyAlignment="1">
      <alignment horizontal="center"/>
    </xf>
    <xf numFmtId="39" fontId="0" fillId="0" borderId="2" xfId="0" applyNumberFormat="1" applyFont="1" applyBorder="1"/>
    <xf numFmtId="39" fontId="0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4"/>
  <sheetViews>
    <sheetView tabSelected="1" workbookViewId="0">
      <selection activeCell="K20" sqref="K20"/>
    </sheetView>
  </sheetViews>
  <sheetFormatPr defaultRowHeight="15" x14ac:dyDescent="0.25"/>
  <cols>
    <col min="1" max="1" width="12.85546875" customWidth="1"/>
    <col min="2" max="2" width="1.7109375" customWidth="1"/>
    <col min="3" max="3" width="21.7109375" customWidth="1"/>
    <col min="4" max="4" width="11.42578125" customWidth="1"/>
    <col min="5" max="5" width="14.28515625" customWidth="1"/>
    <col min="6" max="6" width="11.85546875" customWidth="1"/>
    <col min="7" max="7" width="15.42578125" customWidth="1"/>
    <col min="8" max="8" width="15.140625" customWidth="1"/>
    <col min="9" max="9" width="15" customWidth="1"/>
    <col min="10" max="10" width="13.85546875" customWidth="1"/>
    <col min="11" max="11" width="15.28515625" customWidth="1"/>
  </cols>
  <sheetData>
    <row r="3" spans="1:11" ht="46.5" customHeight="1" x14ac:dyDescent="0.25">
      <c r="A3" s="1" t="s">
        <v>6</v>
      </c>
      <c r="B3" s="1"/>
      <c r="C3" s="1" t="s">
        <v>7</v>
      </c>
      <c r="D3" s="1" t="s">
        <v>8</v>
      </c>
      <c r="E3" s="1" t="s">
        <v>9</v>
      </c>
      <c r="F3" s="9" t="s">
        <v>25</v>
      </c>
      <c r="G3" s="9" t="s">
        <v>29</v>
      </c>
      <c r="H3" s="1" t="s">
        <v>10</v>
      </c>
      <c r="I3" s="1" t="s">
        <v>15</v>
      </c>
      <c r="J3" s="1" t="s">
        <v>16</v>
      </c>
      <c r="K3" s="1" t="s">
        <v>17</v>
      </c>
    </row>
    <row r="4" spans="1:11" ht="15" customHeight="1" x14ac:dyDescent="0.25">
      <c r="A4" s="1"/>
      <c r="B4" s="1"/>
      <c r="C4" s="1"/>
      <c r="D4" s="1"/>
      <c r="E4" s="1"/>
      <c r="F4" s="1"/>
      <c r="G4" s="1"/>
      <c r="H4" s="1"/>
      <c r="I4" s="2">
        <v>7.6499999999999999E-2</v>
      </c>
      <c r="J4" s="2">
        <v>5.0000000000000001E-4</v>
      </c>
      <c r="K4" s="2">
        <v>6.7000000000000002E-3</v>
      </c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0" t="s">
        <v>1</v>
      </c>
      <c r="B6" s="11"/>
      <c r="C6" s="12" t="s">
        <v>27</v>
      </c>
      <c r="D6" s="13">
        <v>17.16</v>
      </c>
      <c r="E6" s="4">
        <v>25.74</v>
      </c>
      <c r="F6" s="11">
        <v>16</v>
      </c>
      <c r="G6" s="11">
        <v>5</v>
      </c>
      <c r="H6" s="4">
        <f t="shared" ref="H6:H11" si="0">E6*F6*G6</f>
        <v>2059.1999999999998</v>
      </c>
      <c r="I6" s="4">
        <f>H6*I4</f>
        <v>157.52879999999999</v>
      </c>
      <c r="J6" s="4">
        <f>H6*J4</f>
        <v>1.0295999999999998</v>
      </c>
      <c r="K6" s="4">
        <f>H6*K4</f>
        <v>13.79664</v>
      </c>
    </row>
    <row r="7" spans="1:11" x14ac:dyDescent="0.25">
      <c r="A7" s="14" t="s">
        <v>2</v>
      </c>
      <c r="B7" s="15"/>
      <c r="C7" s="16" t="s">
        <v>28</v>
      </c>
      <c r="D7" s="17">
        <v>16.12</v>
      </c>
      <c r="E7" s="18">
        <v>24.18</v>
      </c>
      <c r="F7" s="15">
        <v>16</v>
      </c>
      <c r="G7" s="15">
        <v>4</v>
      </c>
      <c r="H7" s="18">
        <f t="shared" si="0"/>
        <v>1547.52</v>
      </c>
      <c r="I7" s="18">
        <f>H7*I4</f>
        <v>118.38527999999999</v>
      </c>
      <c r="J7" s="18">
        <f>H7*J4</f>
        <v>0.77376</v>
      </c>
      <c r="K7" s="18">
        <f>H7*K4</f>
        <v>10.368384000000001</v>
      </c>
    </row>
    <row r="8" spans="1:11" x14ac:dyDescent="0.25">
      <c r="A8" s="14" t="s">
        <v>3</v>
      </c>
      <c r="B8" s="15"/>
      <c r="C8" s="16" t="s">
        <v>12</v>
      </c>
      <c r="D8" s="17">
        <v>18.25</v>
      </c>
      <c r="E8" s="18">
        <v>27.38</v>
      </c>
      <c r="F8" s="15">
        <v>16</v>
      </c>
      <c r="G8" s="15">
        <v>4</v>
      </c>
      <c r="H8" s="18">
        <f t="shared" si="0"/>
        <v>1752.32</v>
      </c>
      <c r="I8" s="18">
        <f>H8*I4</f>
        <v>134.05248</v>
      </c>
      <c r="J8" s="18">
        <f>H8*J4</f>
        <v>0.87615999999999994</v>
      </c>
      <c r="K8" s="18">
        <f>H8*K4</f>
        <v>11.740544</v>
      </c>
    </row>
    <row r="9" spans="1:11" x14ac:dyDescent="0.25">
      <c r="A9" s="14" t="s">
        <v>4</v>
      </c>
      <c r="B9" s="15"/>
      <c r="C9" s="16" t="s">
        <v>13</v>
      </c>
      <c r="D9" s="17">
        <v>17.37</v>
      </c>
      <c r="E9" s="18">
        <v>26.06</v>
      </c>
      <c r="F9" s="15">
        <v>16</v>
      </c>
      <c r="G9" s="15">
        <v>4</v>
      </c>
      <c r="H9" s="18">
        <f t="shared" si="0"/>
        <v>1667.84</v>
      </c>
      <c r="I9" s="18">
        <f>H9*I4</f>
        <v>127.58976</v>
      </c>
      <c r="J9" s="18">
        <f>H9*J4</f>
        <v>0.83391999999999999</v>
      </c>
      <c r="K9" s="18">
        <f>H9*K4</f>
        <v>11.174528</v>
      </c>
    </row>
    <row r="10" spans="1:11" x14ac:dyDescent="0.25">
      <c r="A10" s="10" t="s">
        <v>0</v>
      </c>
      <c r="B10" s="11"/>
      <c r="C10" s="12" t="s">
        <v>11</v>
      </c>
      <c r="D10" s="13">
        <v>15.35</v>
      </c>
      <c r="E10" s="4">
        <v>23.03</v>
      </c>
      <c r="F10" s="11">
        <v>16</v>
      </c>
      <c r="G10" s="11">
        <v>18</v>
      </c>
      <c r="H10" s="4">
        <f t="shared" si="0"/>
        <v>6632.64</v>
      </c>
      <c r="I10" s="4">
        <f>H10*I4</f>
        <v>507.39696000000004</v>
      </c>
      <c r="J10" s="4">
        <f>H10*J4</f>
        <v>3.3163200000000002</v>
      </c>
      <c r="K10" s="4">
        <f>H10*K4</f>
        <v>44.438688000000006</v>
      </c>
    </row>
    <row r="11" spans="1:11" ht="15.75" thickBot="1" x14ac:dyDescent="0.3">
      <c r="A11" s="10" t="s">
        <v>5</v>
      </c>
      <c r="B11" s="11"/>
      <c r="C11" s="12" t="s">
        <v>14</v>
      </c>
      <c r="D11" s="13">
        <v>15.54</v>
      </c>
      <c r="E11" s="4">
        <v>23.31</v>
      </c>
      <c r="F11" s="11">
        <v>16</v>
      </c>
      <c r="G11" s="11">
        <v>17</v>
      </c>
      <c r="H11" s="19">
        <f t="shared" si="0"/>
        <v>6340.32</v>
      </c>
      <c r="I11" s="19">
        <f>H11*I4</f>
        <v>485.03447999999997</v>
      </c>
      <c r="J11" s="19">
        <f>H11*J4</f>
        <v>3.1701600000000001</v>
      </c>
      <c r="K11" s="19">
        <f>H11*K4</f>
        <v>42.480144000000003</v>
      </c>
    </row>
    <row r="12" spans="1:11" ht="15.75" thickTop="1" x14ac:dyDescent="0.25">
      <c r="A12" s="6"/>
      <c r="B12" s="2"/>
      <c r="C12" s="7"/>
      <c r="D12" s="8"/>
      <c r="E12" s="3"/>
      <c r="F12" s="2"/>
      <c r="G12" s="2"/>
      <c r="H12" s="3">
        <f>SUM(H6:H11)</f>
        <v>19999.84</v>
      </c>
      <c r="I12" s="3">
        <f>SUM(I6:I11)</f>
        <v>1529.9877600000002</v>
      </c>
      <c r="J12" s="3">
        <f>SUM(J6:J11)</f>
        <v>9.9999199999999995</v>
      </c>
      <c r="K12" s="3">
        <f>SUM(K6:K11)</f>
        <v>133.99892800000001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 t="s">
        <v>18</v>
      </c>
      <c r="H15" s="3">
        <v>19999.84</v>
      </c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 t="s">
        <v>19</v>
      </c>
      <c r="H16" s="4">
        <f>I12+J12+K12</f>
        <v>1673.9866080000002</v>
      </c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 t="s">
        <v>20</v>
      </c>
      <c r="H17" s="3">
        <f>H15+H16</f>
        <v>21673.826607999999</v>
      </c>
      <c r="I17" s="2"/>
      <c r="J17" s="2"/>
      <c r="K17" s="2"/>
    </row>
    <row r="18" spans="1:11" x14ac:dyDescent="0.25">
      <c r="A18" s="2"/>
      <c r="B18" s="2"/>
      <c r="C18" s="2"/>
      <c r="D18" s="2"/>
      <c r="E18" s="2" t="s">
        <v>26</v>
      </c>
      <c r="F18" s="2"/>
      <c r="G18" s="2"/>
      <c r="H18" s="4">
        <v>-14451</v>
      </c>
      <c r="I18" s="2"/>
      <c r="J18" s="2"/>
      <c r="K18" s="2"/>
    </row>
    <row r="19" spans="1:11" x14ac:dyDescent="0.25">
      <c r="A19" s="2"/>
      <c r="B19" s="2"/>
      <c r="C19" s="2"/>
      <c r="D19" s="2"/>
      <c r="E19" s="2" t="s">
        <v>21</v>
      </c>
      <c r="F19" s="2"/>
      <c r="G19" s="2"/>
      <c r="H19" s="3">
        <f>H17+H18</f>
        <v>7222.8266079999994</v>
      </c>
      <c r="I19" s="2"/>
      <c r="J19" s="2"/>
      <c r="K19" s="2"/>
    </row>
    <row r="20" spans="1:11" x14ac:dyDescent="0.25">
      <c r="A20" s="2"/>
      <c r="B20" s="2"/>
      <c r="C20" s="2"/>
      <c r="D20" s="2"/>
      <c r="E20" s="2" t="s">
        <v>22</v>
      </c>
      <c r="F20" s="2"/>
      <c r="G20" s="2"/>
      <c r="H20" s="4">
        <f>H19*0.2</f>
        <v>1444.5653216000001</v>
      </c>
      <c r="I20" s="2" t="s">
        <v>30</v>
      </c>
      <c r="J20" s="2"/>
      <c r="K20" s="2"/>
    </row>
    <row r="21" spans="1:11" x14ac:dyDescent="0.25">
      <c r="A21" s="2"/>
      <c r="B21" s="2"/>
      <c r="C21" s="2"/>
      <c r="D21" s="2"/>
      <c r="E21" s="2" t="s">
        <v>23</v>
      </c>
      <c r="F21" s="2"/>
      <c r="G21" s="2"/>
      <c r="H21" s="5">
        <f>H19-H20</f>
        <v>5778.2612863999993</v>
      </c>
      <c r="I21" s="2"/>
      <c r="J21" s="2"/>
      <c r="K21" s="2"/>
    </row>
    <row r="22" spans="1:11" x14ac:dyDescent="0.25">
      <c r="A22" s="2"/>
      <c r="B22" s="2"/>
      <c r="C22" s="2"/>
      <c r="D22" s="2"/>
      <c r="E22" s="2" t="s">
        <v>24</v>
      </c>
      <c r="F22" s="2"/>
      <c r="G22" s="2"/>
      <c r="H22" s="3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Hernandez</dc:creator>
  <cp:lastModifiedBy>Cornell Mickley</cp:lastModifiedBy>
  <cp:lastPrinted>2021-11-09T23:25:04Z</cp:lastPrinted>
  <dcterms:created xsi:type="dcterms:W3CDTF">2021-11-08T19:06:18Z</dcterms:created>
  <dcterms:modified xsi:type="dcterms:W3CDTF">2021-11-10T17:04:09Z</dcterms:modified>
</cp:coreProperties>
</file>