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123DATA\ACCTG\CARLOS\Indigent Health Care Report\"/>
    </mc:Choice>
  </mc:AlternateContent>
  <bookViews>
    <workbookView xWindow="0" yWindow="0" windowWidth="28800" windowHeight="12300"/>
  </bookViews>
  <sheets>
    <sheet name="rptBudgetPerformance (7)" sheetId="1" r:id="rId1"/>
  </sheets>
  <calcPr calcId="162913"/>
  <fileRecoveryPr repairLoad="1"/>
</workbook>
</file>

<file path=xl/calcChain.xml><?xml version="1.0" encoding="utf-8"?>
<calcChain xmlns="http://schemas.openxmlformats.org/spreadsheetml/2006/main">
  <c r="D32" i="1" l="1"/>
  <c r="G32" i="1"/>
  <c r="G33" i="1"/>
  <c r="G34" i="1"/>
  <c r="M28" i="1"/>
  <c r="J33" i="1"/>
  <c r="J32" i="1"/>
  <c r="J31" i="1"/>
  <c r="F40" i="1"/>
  <c r="F35" i="1"/>
  <c r="G40" i="1" l="1"/>
  <c r="G42" i="1" s="1"/>
  <c r="G35" i="1"/>
  <c r="F42" i="1"/>
  <c r="D35" i="1"/>
  <c r="J30" i="1"/>
  <c r="J28" i="1"/>
  <c r="M26" i="1"/>
  <c r="M27" i="1" s="1"/>
  <c r="M25" i="1"/>
  <c r="M23" i="1"/>
  <c r="M21" i="1"/>
  <c r="M19" i="1"/>
  <c r="N10" i="1"/>
  <c r="N8" i="1"/>
  <c r="N6" i="1"/>
  <c r="N14" i="1" s="1"/>
  <c r="N4" i="1"/>
  <c r="M14" i="1"/>
  <c r="N21" i="1"/>
  <c r="N19" i="1"/>
  <c r="N17" i="1"/>
  <c r="N23" i="1"/>
  <c r="P26" i="1"/>
  <c r="H42" i="1" l="1"/>
  <c r="G43" i="1"/>
  <c r="D40" i="1"/>
  <c r="D42" i="1" s="1"/>
  <c r="G44" i="1" s="1"/>
  <c r="N26" i="1" l="1"/>
  <c r="N27" i="1" l="1"/>
  <c r="N30" i="1" s="1"/>
  <c r="L13" i="1"/>
  <c r="L12" i="1"/>
  <c r="L11" i="1"/>
  <c r="L10" i="1"/>
  <c r="L9" i="1"/>
  <c r="L8" i="1"/>
  <c r="L7" i="1"/>
  <c r="L6" i="1"/>
  <c r="L5" i="1"/>
  <c r="L4" i="1"/>
  <c r="L24" i="1"/>
  <c r="L22" i="1"/>
  <c r="L20" i="1"/>
  <c r="L18" i="1"/>
  <c r="L16" i="1"/>
  <c r="J25" i="1"/>
  <c r="L25" i="1" s="1"/>
  <c r="J23" i="1"/>
  <c r="K23" i="1" s="1"/>
  <c r="J21" i="1"/>
  <c r="K21" i="1" s="1"/>
  <c r="J19" i="1"/>
  <c r="K19" i="1" s="1"/>
  <c r="K17" i="1"/>
  <c r="J17" i="1"/>
  <c r="L17" i="1" s="1"/>
  <c r="G26" i="1"/>
  <c r="H26" i="1"/>
  <c r="I26" i="1"/>
  <c r="H14" i="1"/>
  <c r="I14" i="1"/>
  <c r="J14" i="1"/>
  <c r="K14" i="1"/>
  <c r="G14" i="1"/>
  <c r="L21" i="1" l="1"/>
  <c r="K25" i="1"/>
  <c r="L23" i="1"/>
  <c r="L19" i="1"/>
  <c r="K26" i="1"/>
  <c r="J26" i="1"/>
</calcChain>
</file>

<file path=xl/sharedStrings.xml><?xml version="1.0" encoding="utf-8"?>
<sst xmlns="http://schemas.openxmlformats.org/spreadsheetml/2006/main" count="126" uniqueCount="53">
  <si>
    <t>Textbox74</t>
  </si>
  <si>
    <t>Fund   2001 - Local Provider Participation-HCD</t>
  </si>
  <si>
    <t>REVENUE</t>
  </si>
  <si>
    <t>Intergovernmental Revenue</t>
  </si>
  <si>
    <t>Grant Revenue</t>
  </si>
  <si>
    <t>Miscellaneous Income</t>
  </si>
  <si>
    <t>Administrative Fee</t>
  </si>
  <si>
    <t>EXPENSE</t>
  </si>
  <si>
    <t>Operating Expenditures</t>
  </si>
  <si>
    <t>Administration Fees</t>
  </si>
  <si>
    <t>463903-055</t>
  </si>
  <si>
    <t>Federal Matching Federal Matching</t>
  </si>
  <si>
    <t>Type</t>
  </si>
  <si>
    <t>Department</t>
  </si>
  <si>
    <t>5110 - Laredo Medical Center</t>
  </si>
  <si>
    <t>5120 - Doctors Hospital</t>
  </si>
  <si>
    <t>5130 - Laredo Specialty Hospital</t>
  </si>
  <si>
    <t>5145 - Rehabilitation Hospital</t>
  </si>
  <si>
    <t>5155 - STAT Specialty Hospital of Ldo</t>
  </si>
  <si>
    <t>Acct Type</t>
  </si>
  <si>
    <t>GL Account</t>
  </si>
  <si>
    <t>Account Name</t>
  </si>
  <si>
    <t>Adopted</t>
  </si>
  <si>
    <t>BA</t>
  </si>
  <si>
    <t>Amended</t>
  </si>
  <si>
    <t>YTD Actual</t>
  </si>
  <si>
    <t>Balance</t>
  </si>
  <si>
    <t>Pending Payments</t>
  </si>
  <si>
    <t>FB Avail.</t>
  </si>
  <si>
    <t>FB Ending</t>
  </si>
  <si>
    <t>2001-5110-001-463903-055</t>
  </si>
  <si>
    <t>2001-5120-001-463903-055</t>
  </si>
  <si>
    <t>2001-5130-001-463903-055</t>
  </si>
  <si>
    <t>2001-5145-001-463903-055</t>
  </si>
  <si>
    <t>2001-5130-330300</t>
  </si>
  <si>
    <t>2001-5110-330300</t>
  </si>
  <si>
    <t>2001-5120-330300</t>
  </si>
  <si>
    <t>2001-5145-330300</t>
  </si>
  <si>
    <t>2001-259700</t>
  </si>
  <si>
    <t>From/Decrease</t>
  </si>
  <si>
    <t>To/Increase</t>
  </si>
  <si>
    <t>Acct. Number</t>
  </si>
  <si>
    <t>Acct. Name</t>
  </si>
  <si>
    <t>Amount</t>
  </si>
  <si>
    <t>Federal Matching (LSH)</t>
  </si>
  <si>
    <t>Federal Matching (LRH)</t>
  </si>
  <si>
    <t>Federal Matching (LMC)</t>
  </si>
  <si>
    <t>Federal Matching (DHL)</t>
  </si>
  <si>
    <t>Revenue Matching (LSH)</t>
  </si>
  <si>
    <t>Revenue Matching (LRH)</t>
  </si>
  <si>
    <t>Revenue Matching (LMC)</t>
  </si>
  <si>
    <t>Revenue Matching (DHL)</t>
  </si>
  <si>
    <t>Fund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</si>
</sst>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26">
    <xf numFmtId="0" fontId="0" fillId="0" borderId="0" xfId="0"/>
    <xf numFmtId="4" fontId="0" fillId="0" borderId="0" xfId="0" applyNumberFormat="1"/>
    <xf numFmtId="8" fontId="0" fillId="0" borderId="0" xfId="0" applyNumberFormat="1"/>
    <xf numFmtId="9" fontId="0" fillId="0" borderId="0" xfId="0" applyNumberFormat="1"/>
    <xf numFmtId="9" fontId="0" fillId="0" borderId="0" xfId="2" applyFont="1"/>
    <xf numFmtId="43" fontId="0" fillId="0" borderId="0" xfId="1" applyFont="1"/>
    <xf numFmtId="0" fontId="0" fillId="33" borderId="10" xfId="0" applyFill="1" applyBorder="1"/>
    <xf numFmtId="43" fontId="0" fillId="33" borderId="10" xfId="1" applyFont="1" applyFill="1" applyBorder="1"/>
    <xf numFmtId="9" fontId="0" fillId="33" borderId="10" xfId="2" applyFont="1" applyFill="1" applyBorder="1"/>
    <xf numFmtId="43" fontId="0" fillId="34" borderId="10" xfId="1" applyFont="1" applyFill="1" applyBorder="1"/>
    <xf numFmtId="43" fontId="18" fillId="0" borderId="0" xfId="1" applyFont="1"/>
    <xf numFmtId="43" fontId="19" fillId="0" borderId="0" xfId="1" applyFont="1"/>
    <xf numFmtId="0" fontId="20" fillId="0" borderId="0" xfId="0" applyFont="1"/>
    <xf numFmtId="0" fontId="0" fillId="0" borderId="0" xfId="0" applyAlignment="1">
      <alignment horizontal="left"/>
    </xf>
    <xf numFmtId="0" fontId="0" fillId="33" borderId="10" xfId="0" applyFill="1" applyBorder="1" applyAlignment="1">
      <alignment horizontal="left"/>
    </xf>
    <xf numFmtId="43" fontId="0" fillId="0" borderId="0" xfId="0" applyNumberFormat="1"/>
    <xf numFmtId="43" fontId="0" fillId="33" borderId="11" xfId="1" applyFont="1" applyFill="1" applyBorder="1"/>
    <xf numFmtId="8" fontId="0" fillId="35" borderId="0" xfId="0" applyNumberFormat="1" applyFill="1"/>
    <xf numFmtId="44" fontId="0" fillId="0" borderId="0" xfId="44" applyFont="1"/>
    <xf numFmtId="44" fontId="0" fillId="35" borderId="0" xfId="44" applyFont="1" applyFill="1"/>
    <xf numFmtId="8" fontId="0" fillId="0" borderId="0" xfId="44" applyNumberFormat="1" applyFont="1"/>
    <xf numFmtId="8" fontId="0" fillId="0" borderId="0" xfId="1" applyNumberFormat="1" applyFont="1"/>
    <xf numFmtId="0" fontId="0" fillId="0" borderId="10" xfId="0" applyBorder="1"/>
    <xf numFmtId="44" fontId="0" fillId="0" borderId="10" xfId="44" applyFont="1" applyBorder="1"/>
    <xf numFmtId="44" fontId="0" fillId="35" borderId="10" xfId="44" applyFont="1" applyFill="1" applyBorder="1"/>
    <xf numFmtId="0" fontId="16" fillId="0" borderId="10" xfId="0" applyFont="1" applyBorder="1"/>
  </cellXfs>
  <cellStyles count="45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Currency" xfId="44" builtinId="4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Percent" xfId="2" builtinId="5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46"/>
  <sheetViews>
    <sheetView tabSelected="1" topLeftCell="A10" workbookViewId="0">
      <selection activeCell="B25" sqref="B25"/>
    </sheetView>
  </sheetViews>
  <sheetFormatPr defaultRowHeight="15" x14ac:dyDescent="0.25"/>
  <cols>
    <col min="1" max="1" width="14.5703125" customWidth="1"/>
    <col min="2" max="2" width="33.5703125" bestFit="1" customWidth="1"/>
    <col min="3" max="3" width="33.5703125" customWidth="1"/>
    <col min="4" max="4" width="26.5703125" bestFit="1" customWidth="1"/>
    <col min="5" max="5" width="10.7109375" style="13" bestFit="1" customWidth="1"/>
    <col min="6" max="6" width="32.7109375" bestFit="1" customWidth="1"/>
    <col min="7" max="7" width="15" style="5" bestFit="1" customWidth="1"/>
    <col min="8" max="8" width="14" style="5" bestFit="1" customWidth="1"/>
    <col min="9" max="11" width="14.28515625" style="5" bestFit="1" customWidth="1"/>
    <col min="12" max="12" width="10.140625" style="4" bestFit="1" customWidth="1"/>
    <col min="13" max="13" width="14.5703125" bestFit="1" customWidth="1"/>
    <col min="14" max="14" width="14.28515625" bestFit="1" customWidth="1"/>
    <col min="15" max="15" width="14.5703125" bestFit="1" customWidth="1"/>
    <col min="16" max="16" width="13.5703125" bestFit="1" customWidth="1"/>
    <col min="17" max="17" width="11.140625" bestFit="1" customWidth="1"/>
    <col min="18" max="18" width="14.5703125" bestFit="1" customWidth="1"/>
    <col min="19" max="19" width="13.5703125" bestFit="1" customWidth="1"/>
    <col min="20" max="20" width="11.140625" bestFit="1" customWidth="1"/>
    <col min="21" max="21" width="14.5703125" bestFit="1" customWidth="1"/>
    <col min="22" max="22" width="11.140625" bestFit="1" customWidth="1"/>
    <col min="23" max="23" width="24.140625" bestFit="1" customWidth="1"/>
    <col min="24" max="24" width="12.7109375" bestFit="1" customWidth="1"/>
    <col min="25" max="25" width="11.7109375" bestFit="1" customWidth="1"/>
    <col min="26" max="26" width="12.7109375" bestFit="1" customWidth="1"/>
    <col min="27" max="27" width="11.7109375" bestFit="1" customWidth="1"/>
    <col min="28" max="28" width="11.140625" bestFit="1" customWidth="1"/>
    <col min="29" max="29" width="12.7109375" bestFit="1" customWidth="1"/>
    <col min="30" max="30" width="11.7109375" bestFit="1" customWidth="1"/>
    <col min="31" max="31" width="11.140625" bestFit="1" customWidth="1"/>
    <col min="32" max="32" width="12.7109375" bestFit="1" customWidth="1"/>
    <col min="33" max="33" width="38" bestFit="1" customWidth="1"/>
    <col min="34" max="34" width="14.5703125" bestFit="1" customWidth="1"/>
    <col min="35" max="35" width="13.5703125" bestFit="1" customWidth="1"/>
    <col min="36" max="36" width="14.5703125" bestFit="1" customWidth="1"/>
    <col min="37" max="37" width="13.5703125" bestFit="1" customWidth="1"/>
    <col min="39" max="39" width="14.5703125" bestFit="1" customWidth="1"/>
    <col min="40" max="40" width="13.5703125" bestFit="1" customWidth="1"/>
    <col min="42" max="42" width="14.5703125" bestFit="1" customWidth="1"/>
    <col min="43" max="43" width="11.140625" bestFit="1" customWidth="1"/>
    <col min="44" max="44" width="24.140625" bestFit="1" customWidth="1"/>
    <col min="45" max="45" width="12.7109375" bestFit="1" customWidth="1"/>
    <col min="46" max="46" width="11.7109375" bestFit="1" customWidth="1"/>
    <col min="47" max="47" width="12.7109375" bestFit="1" customWidth="1"/>
    <col min="48" max="48" width="11.7109375" bestFit="1" customWidth="1"/>
    <col min="49" max="49" width="11.140625" bestFit="1" customWidth="1"/>
    <col min="50" max="50" width="12.7109375" bestFit="1" customWidth="1"/>
    <col min="51" max="51" width="11.7109375" bestFit="1" customWidth="1"/>
    <col min="52" max="52" width="11.140625" bestFit="1" customWidth="1"/>
    <col min="53" max="53" width="12.7109375" bestFit="1" customWidth="1"/>
    <col min="54" max="54" width="11.140625" bestFit="1" customWidth="1"/>
    <col min="55" max="55" width="14.5703125" bestFit="1" customWidth="1"/>
    <col min="56" max="56" width="13.5703125" bestFit="1" customWidth="1"/>
    <col min="57" max="57" width="14.5703125" bestFit="1" customWidth="1"/>
    <col min="58" max="58" width="13.5703125" bestFit="1" customWidth="1"/>
    <col min="59" max="59" width="10.140625" bestFit="1" customWidth="1"/>
    <col min="60" max="60" width="14.5703125" bestFit="1" customWidth="1"/>
    <col min="61" max="61" width="13.5703125" bestFit="1" customWidth="1"/>
    <col min="62" max="62" width="10.140625" bestFit="1" customWidth="1"/>
    <col min="63" max="63" width="14.5703125" bestFit="1" customWidth="1"/>
    <col min="64" max="64" width="11.140625" bestFit="1" customWidth="1"/>
    <col min="65" max="65" width="14.5703125" bestFit="1" customWidth="1"/>
    <col min="66" max="66" width="13.5703125" bestFit="1" customWidth="1"/>
    <col min="67" max="67" width="14.5703125" bestFit="1" customWidth="1"/>
    <col min="68" max="68" width="13.5703125" bestFit="1" customWidth="1"/>
    <col min="69" max="69" width="10.140625" bestFit="1" customWidth="1"/>
    <col min="70" max="70" width="14.5703125" bestFit="1" customWidth="1"/>
    <col min="71" max="71" width="13.5703125" bestFit="1" customWidth="1"/>
    <col min="72" max="72" width="10.140625" bestFit="1" customWidth="1"/>
    <col min="73" max="73" width="14.5703125" bestFit="1" customWidth="1"/>
    <col min="74" max="74" width="32.42578125" bestFit="1" customWidth="1"/>
    <col min="75" max="75" width="14.5703125" bestFit="1" customWidth="1"/>
    <col min="76" max="76" width="13.5703125" bestFit="1" customWidth="1"/>
    <col min="77" max="77" width="14.5703125" bestFit="1" customWidth="1"/>
    <col min="78" max="78" width="13.5703125" bestFit="1" customWidth="1"/>
    <col min="79" max="79" width="10.140625" bestFit="1" customWidth="1"/>
    <col min="80" max="80" width="14.5703125" bestFit="1" customWidth="1"/>
    <col min="81" max="81" width="13.5703125" bestFit="1" customWidth="1"/>
    <col min="82" max="82" width="10.140625" bestFit="1" customWidth="1"/>
    <col min="83" max="83" width="14.5703125" bestFit="1" customWidth="1"/>
    <col min="84" max="84" width="16.28515625" bestFit="1" customWidth="1"/>
    <col min="85" max="85" width="14.5703125" bestFit="1" customWidth="1"/>
    <col min="86" max="86" width="13.5703125" bestFit="1" customWidth="1"/>
    <col min="87" max="87" width="14.5703125" bestFit="1" customWidth="1"/>
    <col min="88" max="88" width="13.5703125" bestFit="1" customWidth="1"/>
    <col min="89" max="89" width="10.140625" bestFit="1" customWidth="1"/>
    <col min="90" max="90" width="14.5703125" bestFit="1" customWidth="1"/>
    <col min="91" max="91" width="13.5703125" bestFit="1" customWidth="1"/>
    <col min="92" max="92" width="10.140625" bestFit="1" customWidth="1"/>
    <col min="93" max="93" width="14.5703125" bestFit="1" customWidth="1"/>
    <col min="94" max="94" width="11.140625" bestFit="1" customWidth="1"/>
    <col min="95" max="95" width="14.5703125" bestFit="1" customWidth="1"/>
    <col min="96" max="96" width="13.5703125" bestFit="1" customWidth="1"/>
    <col min="97" max="97" width="14.5703125" bestFit="1" customWidth="1"/>
    <col min="98" max="98" width="13.5703125" bestFit="1" customWidth="1"/>
    <col min="99" max="99" width="11.140625" bestFit="1" customWidth="1"/>
    <col min="100" max="100" width="14.5703125" bestFit="1" customWidth="1"/>
    <col min="101" max="101" width="13.5703125" bestFit="1" customWidth="1"/>
    <col min="102" max="102" width="11.140625" bestFit="1" customWidth="1"/>
    <col min="103" max="103" width="14.5703125" bestFit="1" customWidth="1"/>
    <col min="104" max="104" width="11.140625" bestFit="1" customWidth="1"/>
    <col min="105" max="105" width="15.28515625" bestFit="1" customWidth="1"/>
    <col min="106" max="106" width="14.28515625" bestFit="1" customWidth="1"/>
    <col min="107" max="107" width="15.28515625" bestFit="1" customWidth="1"/>
    <col min="108" max="108" width="14.28515625" bestFit="1" customWidth="1"/>
    <col min="109" max="109" width="10.140625" bestFit="1" customWidth="1"/>
    <col min="110" max="110" width="15.28515625" bestFit="1" customWidth="1"/>
    <col min="111" max="111" width="14.28515625" bestFit="1" customWidth="1"/>
    <col min="112" max="112" width="10.140625" bestFit="1" customWidth="1"/>
    <col min="113" max="113" width="15.28515625" bestFit="1" customWidth="1"/>
    <col min="114" max="114" width="11.140625" bestFit="1" customWidth="1"/>
    <col min="115" max="115" width="14.5703125" bestFit="1" customWidth="1"/>
    <col min="116" max="116" width="13.5703125" bestFit="1" customWidth="1"/>
    <col min="117" max="117" width="14.5703125" bestFit="1" customWidth="1"/>
    <col min="118" max="118" width="13.5703125" bestFit="1" customWidth="1"/>
    <col min="119" max="119" width="11.140625" bestFit="1" customWidth="1"/>
    <col min="120" max="120" width="14.5703125" bestFit="1" customWidth="1"/>
    <col min="121" max="121" width="13.5703125" bestFit="1" customWidth="1"/>
    <col min="122" max="122" width="11.140625" bestFit="1" customWidth="1"/>
    <col min="123" max="123" width="14.5703125" bestFit="1" customWidth="1"/>
    <col min="124" max="124" width="11.140625" bestFit="1" customWidth="1"/>
    <col min="125" max="125" width="15.28515625" bestFit="1" customWidth="1"/>
    <col min="126" max="126" width="14.28515625" bestFit="1" customWidth="1"/>
    <col min="127" max="127" width="15.28515625" bestFit="1" customWidth="1"/>
    <col min="128" max="128" width="14.28515625" bestFit="1" customWidth="1"/>
    <col min="129" max="129" width="12.140625" bestFit="1" customWidth="1"/>
    <col min="130" max="130" width="15.28515625" bestFit="1" customWidth="1"/>
    <col min="131" max="131" width="14.28515625" bestFit="1" customWidth="1"/>
    <col min="132" max="132" width="12.140625" bestFit="1" customWidth="1"/>
    <col min="133" max="133" width="15.28515625" bestFit="1" customWidth="1"/>
    <col min="134" max="134" width="11.140625" bestFit="1" customWidth="1"/>
    <col min="135" max="135" width="14.5703125" bestFit="1" customWidth="1"/>
    <col min="136" max="136" width="13.5703125" bestFit="1" customWidth="1"/>
    <col min="137" max="137" width="14.5703125" bestFit="1" customWidth="1"/>
    <col min="138" max="138" width="13.5703125" bestFit="1" customWidth="1"/>
    <col min="139" max="139" width="11.140625" bestFit="1" customWidth="1"/>
    <col min="140" max="140" width="14.5703125" bestFit="1" customWidth="1"/>
    <col min="141" max="141" width="13.5703125" bestFit="1" customWidth="1"/>
    <col min="142" max="142" width="11.140625" bestFit="1" customWidth="1"/>
    <col min="143" max="143" width="14.5703125" bestFit="1" customWidth="1"/>
    <col min="144" max="144" width="11.140625" bestFit="1" customWidth="1"/>
    <col min="145" max="145" width="15.28515625" bestFit="1" customWidth="1"/>
    <col min="146" max="146" width="14.28515625" bestFit="1" customWidth="1"/>
    <col min="147" max="147" width="15.28515625" bestFit="1" customWidth="1"/>
    <col min="148" max="148" width="14.28515625" bestFit="1" customWidth="1"/>
    <col min="149" max="149" width="12.140625" bestFit="1" customWidth="1"/>
    <col min="150" max="150" width="15.28515625" bestFit="1" customWidth="1"/>
    <col min="151" max="151" width="14.28515625" bestFit="1" customWidth="1"/>
    <col min="152" max="152" width="12.140625" bestFit="1" customWidth="1"/>
    <col min="153" max="153" width="15.28515625" bestFit="1" customWidth="1"/>
    <col min="154" max="154" width="33.85546875" bestFit="1" customWidth="1"/>
    <col min="155" max="155" width="14.5703125" bestFit="1" customWidth="1"/>
    <col min="156" max="156" width="13.5703125" bestFit="1" customWidth="1"/>
    <col min="157" max="157" width="14.5703125" bestFit="1" customWidth="1"/>
    <col min="158" max="158" width="13.5703125" bestFit="1" customWidth="1"/>
    <col min="159" max="159" width="11.140625" bestFit="1" customWidth="1"/>
    <col min="160" max="160" width="14.5703125" bestFit="1" customWidth="1"/>
    <col min="161" max="161" width="13.5703125" bestFit="1" customWidth="1"/>
    <col min="162" max="162" width="11.140625" bestFit="1" customWidth="1"/>
    <col min="163" max="163" width="14.5703125" bestFit="1" customWidth="1"/>
    <col min="164" max="164" width="33.85546875" bestFit="1" customWidth="1"/>
    <col min="165" max="165" width="15.28515625" bestFit="1" customWidth="1"/>
    <col min="166" max="166" width="14.28515625" bestFit="1" customWidth="1"/>
    <col min="167" max="167" width="15.28515625" bestFit="1" customWidth="1"/>
    <col min="168" max="168" width="14.28515625" bestFit="1" customWidth="1"/>
    <col min="169" max="169" width="12.140625" bestFit="1" customWidth="1"/>
    <col min="170" max="170" width="15.28515625" bestFit="1" customWidth="1"/>
    <col min="171" max="171" width="14.28515625" bestFit="1" customWidth="1"/>
    <col min="172" max="172" width="12.140625" bestFit="1" customWidth="1"/>
    <col min="173" max="173" width="15.28515625" bestFit="1" customWidth="1"/>
    <col min="174" max="174" width="52" bestFit="1" customWidth="1"/>
    <col min="175" max="175" width="14.5703125" bestFit="1" customWidth="1"/>
    <col min="176" max="176" width="13.5703125" bestFit="1" customWidth="1"/>
    <col min="177" max="177" width="14.5703125" bestFit="1" customWidth="1"/>
    <col min="178" max="178" width="13.5703125" bestFit="1" customWidth="1"/>
    <col min="179" max="179" width="11.140625" bestFit="1" customWidth="1"/>
    <col min="180" max="180" width="14.5703125" bestFit="1" customWidth="1"/>
    <col min="181" max="181" width="13.5703125" bestFit="1" customWidth="1"/>
    <col min="182" max="182" width="11.140625" bestFit="1" customWidth="1"/>
    <col min="183" max="183" width="14.5703125" bestFit="1" customWidth="1"/>
    <col min="184" max="184" width="52" bestFit="1" customWidth="1"/>
    <col min="185" max="185" width="15.28515625" bestFit="1" customWidth="1"/>
    <col min="186" max="186" width="14.28515625" bestFit="1" customWidth="1"/>
    <col min="187" max="187" width="15.28515625" bestFit="1" customWidth="1"/>
    <col min="188" max="188" width="14.28515625" bestFit="1" customWidth="1"/>
    <col min="189" max="189" width="12.140625" bestFit="1" customWidth="1"/>
    <col min="190" max="190" width="15.28515625" bestFit="1" customWidth="1"/>
    <col min="191" max="191" width="14.28515625" bestFit="1" customWidth="1"/>
    <col min="192" max="192" width="12.140625" bestFit="1" customWidth="1"/>
    <col min="193" max="193" width="15.28515625" bestFit="1" customWidth="1"/>
    <col min="194" max="194" width="16.28515625" bestFit="1" customWidth="1"/>
    <col min="195" max="195" width="14.5703125" bestFit="1" customWidth="1"/>
    <col min="196" max="196" width="13.5703125" bestFit="1" customWidth="1"/>
    <col min="197" max="197" width="14.5703125" bestFit="1" customWidth="1"/>
    <col min="198" max="198" width="13.5703125" bestFit="1" customWidth="1"/>
    <col min="199" max="199" width="11.140625" bestFit="1" customWidth="1"/>
    <col min="200" max="201" width="14.5703125" bestFit="1" customWidth="1"/>
    <col min="202" max="202" width="11.140625" bestFit="1" customWidth="1"/>
    <col min="203" max="203" width="14.5703125" bestFit="1" customWidth="1"/>
    <col min="204" max="204" width="47.85546875" bestFit="1" customWidth="1"/>
    <col min="205" max="205" width="12.7109375" bestFit="1" customWidth="1"/>
    <col min="206" max="206" width="11.7109375" bestFit="1" customWidth="1"/>
    <col min="207" max="207" width="12.7109375" bestFit="1" customWidth="1"/>
    <col min="208" max="209" width="11.140625" bestFit="1" customWidth="1"/>
    <col min="210" max="210" width="12.7109375" bestFit="1" customWidth="1"/>
    <col min="211" max="211" width="11.7109375" bestFit="1" customWidth="1"/>
    <col min="212" max="212" width="11.140625" bestFit="1" customWidth="1"/>
    <col min="213" max="214" width="12.7109375" bestFit="1" customWidth="1"/>
    <col min="215" max="215" width="11.7109375" bestFit="1" customWidth="1"/>
    <col min="216" max="216" width="12.7109375" bestFit="1" customWidth="1"/>
    <col min="217" max="217" width="11.7109375" bestFit="1" customWidth="1"/>
    <col min="218" max="218" width="11.140625" bestFit="1" customWidth="1"/>
    <col min="219" max="220" width="12.7109375" bestFit="1" customWidth="1"/>
    <col min="221" max="221" width="11.140625" bestFit="1" customWidth="1"/>
    <col min="222" max="222" width="12.7109375" bestFit="1" customWidth="1"/>
    <col min="223" max="223" width="47.85546875" bestFit="1" customWidth="1"/>
    <col min="224" max="226" width="11.140625" bestFit="1" customWidth="1"/>
    <col min="227" max="227" width="14.28515625" bestFit="1" customWidth="1"/>
    <col min="228" max="228" width="11.140625" bestFit="1" customWidth="1"/>
    <col min="229" max="229" width="13.5703125" bestFit="1" customWidth="1"/>
    <col min="230" max="230" width="14.28515625" bestFit="1" customWidth="1"/>
    <col min="231" max="231" width="11.85546875" bestFit="1" customWidth="1"/>
    <col min="232" max="232" width="12.7109375" bestFit="1" customWidth="1"/>
    <col min="233" max="233" width="11.7109375" bestFit="1" customWidth="1"/>
    <col min="234" max="234" width="12.7109375" bestFit="1" customWidth="1"/>
    <col min="235" max="236" width="11.140625" bestFit="1" customWidth="1"/>
    <col min="237" max="237" width="12.7109375" bestFit="1" customWidth="1"/>
    <col min="238" max="238" width="11.7109375" bestFit="1" customWidth="1"/>
    <col min="239" max="239" width="11.140625" bestFit="1" customWidth="1"/>
    <col min="240" max="241" width="12.7109375" bestFit="1" customWidth="1"/>
    <col min="242" max="242" width="11.7109375" bestFit="1" customWidth="1"/>
    <col min="243" max="243" width="12.7109375" bestFit="1" customWidth="1"/>
    <col min="244" max="244" width="11.7109375" bestFit="1" customWidth="1"/>
    <col min="245" max="245" width="11.140625" bestFit="1" customWidth="1"/>
    <col min="246" max="247" width="12.7109375" bestFit="1" customWidth="1"/>
    <col min="248" max="248" width="11.140625" bestFit="1" customWidth="1"/>
    <col min="249" max="249" width="12.7109375" bestFit="1" customWidth="1"/>
    <col min="250" max="252" width="11.140625" bestFit="1" customWidth="1"/>
    <col min="253" max="253" width="14.28515625" bestFit="1" customWidth="1"/>
    <col min="254" max="254" width="11.140625" bestFit="1" customWidth="1"/>
    <col min="255" max="255" width="13.5703125" bestFit="1" customWidth="1"/>
    <col min="256" max="256" width="14.28515625" bestFit="1" customWidth="1"/>
    <col min="257" max="257" width="11.85546875" bestFit="1" customWidth="1"/>
  </cols>
  <sheetData>
    <row r="1" spans="1:257" ht="18.75" x14ac:dyDescent="0.3">
      <c r="A1" s="12" t="s">
        <v>1</v>
      </c>
    </row>
    <row r="3" spans="1:257" x14ac:dyDescent="0.25">
      <c r="A3" s="6" t="s">
        <v>12</v>
      </c>
      <c r="B3" s="6" t="s">
        <v>13</v>
      </c>
      <c r="C3" s="6"/>
      <c r="D3" s="6" t="s">
        <v>19</v>
      </c>
      <c r="E3" s="14" t="s">
        <v>20</v>
      </c>
      <c r="F3" s="6" t="s">
        <v>21</v>
      </c>
      <c r="G3" s="7" t="s">
        <v>22</v>
      </c>
      <c r="H3" s="7" t="s">
        <v>23</v>
      </c>
      <c r="I3" s="7" t="s">
        <v>24</v>
      </c>
      <c r="J3" s="7" t="s">
        <v>25</v>
      </c>
      <c r="K3" s="7" t="s">
        <v>26</v>
      </c>
      <c r="L3" s="8" t="s">
        <v>0</v>
      </c>
      <c r="M3" s="16" t="s">
        <v>27</v>
      </c>
      <c r="N3" s="16" t="s">
        <v>26</v>
      </c>
    </row>
    <row r="4" spans="1:257" x14ac:dyDescent="0.25">
      <c r="A4" t="s">
        <v>2</v>
      </c>
      <c r="B4" t="s">
        <v>14</v>
      </c>
      <c r="D4" t="s">
        <v>3</v>
      </c>
      <c r="E4" s="13">
        <v>330300</v>
      </c>
      <c r="F4" t="s">
        <v>4</v>
      </c>
      <c r="G4" s="5">
        <v>22900000</v>
      </c>
      <c r="H4" s="5">
        <v>0</v>
      </c>
      <c r="I4" s="5">
        <v>22900000</v>
      </c>
      <c r="J4" s="5">
        <v>23841259.52</v>
      </c>
      <c r="K4" s="5">
        <v>-941259.52</v>
      </c>
      <c r="L4" s="4">
        <f t="shared" ref="L4:L13" si="0">+J4/I4</f>
        <v>1.0411030358078603</v>
      </c>
      <c r="M4" s="2">
        <v>0</v>
      </c>
      <c r="N4" s="2">
        <f>+K4-M4</f>
        <v>-941259.52</v>
      </c>
      <c r="O4" s="2"/>
      <c r="P4" s="2"/>
      <c r="Q4" s="2"/>
      <c r="R4" s="2"/>
      <c r="S4" s="2"/>
      <c r="T4" s="3"/>
      <c r="U4" s="2"/>
      <c r="X4" s="1"/>
      <c r="Z4" s="1"/>
      <c r="AC4" s="1"/>
      <c r="AD4" s="1"/>
      <c r="AF4" s="1"/>
      <c r="AH4" s="2"/>
      <c r="AI4" s="2"/>
      <c r="AJ4" s="2"/>
      <c r="AK4" s="2"/>
      <c r="AL4" s="2"/>
      <c r="AM4" s="2"/>
      <c r="AN4" s="2"/>
      <c r="AO4" s="3"/>
      <c r="AP4" s="2"/>
      <c r="AS4" s="1"/>
      <c r="AU4" s="1"/>
      <c r="AX4" s="1"/>
      <c r="AY4" s="1"/>
      <c r="BA4" s="1"/>
      <c r="BC4" s="2"/>
      <c r="BD4" s="2"/>
      <c r="BE4" s="2"/>
      <c r="BF4" s="2"/>
      <c r="BG4" s="2"/>
      <c r="BH4" s="2"/>
      <c r="BI4" s="2"/>
      <c r="BJ4" s="3"/>
      <c r="BK4" s="2"/>
      <c r="BM4" s="2"/>
      <c r="BN4" s="2"/>
      <c r="BO4" s="2"/>
      <c r="BP4" s="2"/>
      <c r="BQ4" s="2"/>
      <c r="BR4" s="2"/>
      <c r="BS4" s="2"/>
      <c r="BT4" s="3"/>
      <c r="BU4" s="2"/>
      <c r="BW4" s="2"/>
      <c r="BX4" s="2"/>
      <c r="BY4" s="2"/>
      <c r="BZ4" s="2"/>
      <c r="CA4" s="2"/>
      <c r="CB4" s="2"/>
      <c r="CC4" s="2"/>
      <c r="CD4" s="3"/>
      <c r="CE4" s="2"/>
      <c r="CG4" s="2"/>
      <c r="CH4" s="2"/>
      <c r="CI4" s="2"/>
      <c r="CJ4" s="2"/>
      <c r="CK4" s="2"/>
      <c r="CL4" s="2"/>
      <c r="CM4" s="2"/>
      <c r="CN4" s="3"/>
      <c r="CO4" s="2"/>
      <c r="CQ4" s="2"/>
      <c r="CR4" s="2"/>
      <c r="CS4" s="2"/>
      <c r="CT4" s="2"/>
      <c r="CU4" s="2"/>
      <c r="CV4" s="2"/>
      <c r="CW4" s="2"/>
      <c r="CX4" s="3"/>
      <c r="CY4" s="2"/>
      <c r="DA4" s="2"/>
      <c r="DB4" s="2"/>
      <c r="DC4" s="2"/>
      <c r="DD4" s="2"/>
      <c r="DE4" s="2"/>
      <c r="DF4" s="2"/>
      <c r="DG4" s="2"/>
      <c r="DH4" s="3"/>
      <c r="DI4" s="2"/>
      <c r="DK4" s="2"/>
      <c r="DL4" s="2"/>
      <c r="DM4" s="2"/>
      <c r="DN4" s="2"/>
      <c r="DO4" s="2"/>
      <c r="DP4" s="2"/>
      <c r="DQ4" s="2"/>
      <c r="DR4" s="3"/>
      <c r="DS4" s="2"/>
      <c r="DU4" s="2"/>
      <c r="DV4" s="2"/>
      <c r="DW4" s="2"/>
      <c r="DX4" s="2"/>
      <c r="DY4" s="2"/>
      <c r="DZ4" s="2"/>
      <c r="EA4" s="2"/>
      <c r="EB4" s="3"/>
      <c r="EC4" s="2"/>
      <c r="EE4" s="2"/>
      <c r="EF4" s="2"/>
      <c r="EG4" s="2"/>
      <c r="EH4" s="2"/>
      <c r="EI4" s="2"/>
      <c r="EJ4" s="2"/>
      <c r="EK4" s="2"/>
      <c r="EL4" s="3"/>
      <c r="EM4" s="2"/>
      <c r="EO4" s="2"/>
      <c r="EP4" s="2"/>
      <c r="EQ4" s="2"/>
      <c r="ER4" s="2"/>
      <c r="ES4" s="2"/>
      <c r="ET4" s="2"/>
      <c r="EU4" s="2"/>
      <c r="EV4" s="3"/>
      <c r="EW4" s="2"/>
      <c r="EY4" s="2"/>
      <c r="EZ4" s="2"/>
      <c r="FA4" s="2"/>
      <c r="FB4" s="2"/>
      <c r="FC4" s="2"/>
      <c r="FD4" s="2"/>
      <c r="FE4" s="2"/>
      <c r="FF4" s="3"/>
      <c r="FG4" s="2"/>
      <c r="FI4" s="2"/>
      <c r="FJ4" s="2"/>
      <c r="FK4" s="2"/>
      <c r="FL4" s="2"/>
      <c r="FM4" s="2"/>
      <c r="FN4" s="2"/>
      <c r="FO4" s="2"/>
      <c r="FP4" s="3"/>
      <c r="FQ4" s="2"/>
      <c r="FS4" s="2"/>
      <c r="FT4" s="2"/>
      <c r="FU4" s="2"/>
      <c r="FV4" s="2"/>
      <c r="FW4" s="2"/>
      <c r="FX4" s="2"/>
      <c r="FY4" s="2"/>
      <c r="FZ4" s="3"/>
      <c r="GA4" s="2"/>
      <c r="GC4" s="2"/>
      <c r="GD4" s="2"/>
      <c r="GE4" s="2"/>
      <c r="GF4" s="2"/>
      <c r="GG4" s="2"/>
      <c r="GH4" s="2"/>
      <c r="GI4" s="2"/>
      <c r="GJ4" s="3"/>
      <c r="GK4" s="2"/>
      <c r="GM4" s="2"/>
      <c r="GN4" s="2"/>
      <c r="GO4" s="2"/>
      <c r="GP4" s="2"/>
      <c r="GQ4" s="2"/>
      <c r="GR4" s="2"/>
      <c r="GS4" s="2"/>
      <c r="GT4" s="3"/>
      <c r="GU4" s="2"/>
      <c r="GW4" s="1"/>
      <c r="GX4" s="1"/>
      <c r="GY4" s="1"/>
      <c r="HB4" s="1"/>
      <c r="HC4" s="1"/>
      <c r="HD4" s="3"/>
      <c r="HE4" s="1"/>
      <c r="HF4" s="1"/>
      <c r="HG4" s="1"/>
      <c r="HH4" s="1"/>
      <c r="HI4" s="1"/>
      <c r="HK4" s="1"/>
      <c r="HL4" s="1"/>
      <c r="HM4" s="3"/>
      <c r="HN4" s="1"/>
      <c r="HP4" s="2"/>
      <c r="HQ4" s="2"/>
      <c r="HR4" s="2"/>
      <c r="HS4" s="2"/>
      <c r="HT4" s="2"/>
      <c r="HU4" s="2"/>
      <c r="HV4" s="2"/>
      <c r="HW4" s="2"/>
      <c r="HX4" s="1"/>
      <c r="HY4" s="1"/>
      <c r="HZ4" s="1"/>
      <c r="IC4" s="1"/>
      <c r="ID4" s="1"/>
      <c r="IE4" s="3"/>
      <c r="IF4" s="1"/>
      <c r="IG4" s="1"/>
      <c r="IH4" s="1"/>
      <c r="II4" s="1"/>
      <c r="IJ4" s="1"/>
      <c r="IL4" s="1"/>
      <c r="IM4" s="1"/>
      <c r="IN4" s="3"/>
      <c r="IO4" s="1"/>
      <c r="IP4" s="2"/>
      <c r="IQ4" s="2"/>
      <c r="IR4" s="2"/>
      <c r="IS4" s="2"/>
      <c r="IT4" s="2"/>
      <c r="IU4" s="2"/>
      <c r="IV4" s="2"/>
      <c r="IW4" s="2"/>
    </row>
    <row r="5" spans="1:257" x14ac:dyDescent="0.25">
      <c r="A5" t="s">
        <v>2</v>
      </c>
      <c r="B5" t="s">
        <v>14</v>
      </c>
      <c r="D5" t="s">
        <v>5</v>
      </c>
      <c r="E5" s="13">
        <v>357290</v>
      </c>
      <c r="F5" t="s">
        <v>6</v>
      </c>
      <c r="G5" s="5">
        <v>11525</v>
      </c>
      <c r="H5" s="5">
        <v>0</v>
      </c>
      <c r="I5" s="5">
        <v>11525</v>
      </c>
      <c r="J5" s="5">
        <v>12179</v>
      </c>
      <c r="K5" s="5">
        <v>-654</v>
      </c>
      <c r="L5" s="4">
        <f t="shared" si="0"/>
        <v>1.0567462039045552</v>
      </c>
      <c r="M5" s="2">
        <v>0</v>
      </c>
      <c r="N5" s="2"/>
      <c r="O5" s="2"/>
      <c r="P5" s="2"/>
      <c r="Q5" s="2"/>
      <c r="R5" s="2"/>
      <c r="S5" s="2"/>
      <c r="T5" s="3"/>
      <c r="U5" s="2"/>
      <c r="X5" s="1"/>
      <c r="Z5" s="1"/>
      <c r="AC5" s="1"/>
      <c r="AF5" s="1"/>
      <c r="AH5" s="2"/>
      <c r="AI5" s="2"/>
      <c r="AJ5" s="2"/>
      <c r="AK5" s="2"/>
      <c r="AL5" s="2"/>
      <c r="AM5" s="2"/>
      <c r="AN5" s="2"/>
      <c r="AO5" s="3"/>
      <c r="AP5" s="2"/>
      <c r="AS5" s="1"/>
      <c r="AU5" s="1"/>
      <c r="AX5" s="1"/>
      <c r="BA5" s="1"/>
      <c r="BC5" s="2"/>
      <c r="BD5" s="2"/>
      <c r="BE5" s="2"/>
      <c r="BF5" s="2"/>
      <c r="BG5" s="2"/>
      <c r="BH5" s="2"/>
      <c r="BI5" s="2"/>
      <c r="BJ5" s="3"/>
      <c r="BK5" s="2"/>
      <c r="BM5" s="2"/>
      <c r="BN5" s="2"/>
      <c r="BO5" s="2"/>
      <c r="BP5" s="2"/>
      <c r="BQ5" s="2"/>
      <c r="BR5" s="2"/>
      <c r="BS5" s="2"/>
      <c r="BT5" s="3"/>
      <c r="BU5" s="2"/>
      <c r="BW5" s="2"/>
      <c r="BX5" s="2"/>
      <c r="BY5" s="2"/>
      <c r="BZ5" s="2"/>
      <c r="CA5" s="2"/>
      <c r="CB5" s="2"/>
      <c r="CC5" s="2"/>
      <c r="CD5" s="3"/>
      <c r="CE5" s="2"/>
      <c r="CG5" s="2"/>
      <c r="CH5" s="2"/>
      <c r="CI5" s="2"/>
      <c r="CJ5" s="2"/>
      <c r="CK5" s="2"/>
      <c r="CL5" s="2"/>
      <c r="CM5" s="2"/>
      <c r="CN5" s="3"/>
      <c r="CO5" s="2"/>
      <c r="CQ5" s="2"/>
      <c r="CR5" s="2"/>
      <c r="CS5" s="2"/>
      <c r="CT5" s="2"/>
      <c r="CU5" s="2"/>
      <c r="CV5" s="2"/>
      <c r="CW5" s="2"/>
      <c r="CX5" s="3"/>
      <c r="CY5" s="2"/>
      <c r="DA5" s="2"/>
      <c r="DB5" s="2"/>
      <c r="DC5" s="2"/>
      <c r="DD5" s="2"/>
      <c r="DE5" s="2"/>
      <c r="DF5" s="2"/>
      <c r="DG5" s="2"/>
      <c r="DH5" s="3"/>
      <c r="DI5" s="2"/>
      <c r="DK5" s="2"/>
      <c r="DL5" s="2"/>
      <c r="DM5" s="2"/>
      <c r="DN5" s="2"/>
      <c r="DO5" s="2"/>
      <c r="DP5" s="2"/>
      <c r="DQ5" s="2"/>
      <c r="DR5" s="3"/>
      <c r="DS5" s="2"/>
      <c r="DU5" s="2"/>
      <c r="DV5" s="2"/>
      <c r="DW5" s="2"/>
      <c r="DX5" s="2"/>
      <c r="DY5" s="2"/>
      <c r="DZ5" s="2"/>
      <c r="EA5" s="2"/>
      <c r="EB5" s="3"/>
      <c r="EC5" s="2"/>
      <c r="EE5" s="2"/>
      <c r="EF5" s="2"/>
      <c r="EG5" s="2"/>
      <c r="EH5" s="2"/>
      <c r="EI5" s="2"/>
      <c r="EJ5" s="2"/>
      <c r="EK5" s="2"/>
      <c r="EL5" s="3"/>
      <c r="EM5" s="2"/>
      <c r="EO5" s="2"/>
      <c r="EP5" s="2"/>
      <c r="EQ5" s="2"/>
      <c r="ER5" s="2"/>
      <c r="ES5" s="2"/>
      <c r="ET5" s="2"/>
      <c r="EU5" s="2"/>
      <c r="EV5" s="3"/>
      <c r="EW5" s="2"/>
      <c r="EY5" s="2"/>
      <c r="EZ5" s="2"/>
      <c r="FA5" s="2"/>
      <c r="FB5" s="2"/>
      <c r="FC5" s="2"/>
      <c r="FD5" s="2"/>
      <c r="FE5" s="2"/>
      <c r="FF5" s="3"/>
      <c r="FG5" s="2"/>
      <c r="FI5" s="2"/>
      <c r="FJ5" s="2"/>
      <c r="FK5" s="2"/>
      <c r="FL5" s="2"/>
      <c r="FM5" s="2"/>
      <c r="FN5" s="2"/>
      <c r="FO5" s="2"/>
      <c r="FP5" s="3"/>
      <c r="FQ5" s="2"/>
      <c r="FS5" s="2"/>
      <c r="FT5" s="2"/>
      <c r="FU5" s="2"/>
      <c r="FV5" s="2"/>
      <c r="FW5" s="2"/>
      <c r="FX5" s="2"/>
      <c r="FY5" s="2"/>
      <c r="FZ5" s="3"/>
      <c r="GA5" s="2"/>
      <c r="GC5" s="2"/>
      <c r="GD5" s="2"/>
      <c r="GE5" s="2"/>
      <c r="GF5" s="2"/>
      <c r="GG5" s="2"/>
      <c r="GH5" s="2"/>
      <c r="GI5" s="2"/>
      <c r="GJ5" s="3"/>
      <c r="GK5" s="2"/>
      <c r="GM5" s="2"/>
      <c r="GN5" s="2"/>
      <c r="GO5" s="2"/>
      <c r="GP5" s="2"/>
      <c r="GQ5" s="2"/>
      <c r="GR5" s="2"/>
      <c r="GS5" s="2"/>
      <c r="GT5" s="3"/>
      <c r="GU5" s="2"/>
      <c r="GW5" s="1"/>
      <c r="GX5" s="1"/>
      <c r="GY5" s="1"/>
      <c r="HB5" s="1"/>
      <c r="HC5" s="1"/>
      <c r="HD5" s="3"/>
      <c r="HE5" s="1"/>
      <c r="HF5" s="1"/>
      <c r="HG5" s="1"/>
      <c r="HH5" s="1"/>
      <c r="HI5" s="1"/>
      <c r="HK5" s="1"/>
      <c r="HL5" s="1"/>
      <c r="HM5" s="3"/>
      <c r="HN5" s="1"/>
      <c r="HP5" s="2"/>
      <c r="HQ5" s="2"/>
      <c r="HR5" s="2"/>
      <c r="HS5" s="2"/>
      <c r="HT5" s="2"/>
      <c r="HU5" s="2"/>
      <c r="HV5" s="2"/>
      <c r="HW5" s="2"/>
      <c r="HX5" s="1"/>
      <c r="HY5" s="1"/>
      <c r="HZ5" s="1"/>
      <c r="IC5" s="1"/>
      <c r="ID5" s="1"/>
      <c r="IE5" s="3"/>
      <c r="IF5" s="1"/>
      <c r="IG5" s="1"/>
      <c r="IH5" s="1"/>
      <c r="II5" s="1"/>
      <c r="IJ5" s="1"/>
      <c r="IL5" s="1"/>
      <c r="IM5" s="1"/>
      <c r="IN5" s="3"/>
      <c r="IO5" s="1"/>
      <c r="IP5" s="2"/>
      <c r="IQ5" s="2"/>
      <c r="IR5" s="2"/>
      <c r="IS5" s="2"/>
      <c r="IT5" s="2"/>
      <c r="IU5" s="2"/>
      <c r="IV5" s="2"/>
      <c r="IW5" s="2"/>
    </row>
    <row r="6" spans="1:257" x14ac:dyDescent="0.25">
      <c r="A6" t="s">
        <v>2</v>
      </c>
      <c r="B6" t="s">
        <v>15</v>
      </c>
      <c r="D6" t="s">
        <v>3</v>
      </c>
      <c r="E6" s="13">
        <v>330300</v>
      </c>
      <c r="F6" t="s">
        <v>4</v>
      </c>
      <c r="G6" s="5">
        <v>10000000</v>
      </c>
      <c r="H6" s="5">
        <v>0</v>
      </c>
      <c r="I6" s="5">
        <v>10000000</v>
      </c>
      <c r="J6" s="5">
        <v>7528711.4299999997</v>
      </c>
      <c r="K6" s="5">
        <v>2471288.5699999998</v>
      </c>
      <c r="L6" s="4">
        <f t="shared" si="0"/>
        <v>0.75287114300000002</v>
      </c>
      <c r="M6" s="2">
        <v>3711974</v>
      </c>
      <c r="N6" s="2">
        <f t="shared" ref="N6:N10" si="1">+K6-M6</f>
        <v>-1240685.4300000002</v>
      </c>
      <c r="O6" s="2"/>
      <c r="P6" s="2"/>
      <c r="Q6" s="2"/>
      <c r="R6" s="2"/>
      <c r="S6" s="2"/>
      <c r="T6" s="3"/>
      <c r="U6" s="2"/>
      <c r="X6" s="1"/>
      <c r="Z6" s="1"/>
      <c r="AC6" s="1"/>
      <c r="AD6" s="1"/>
      <c r="AF6" s="1"/>
      <c r="AH6" s="2"/>
      <c r="AI6" s="2"/>
      <c r="AJ6" s="2"/>
      <c r="AK6" s="2"/>
      <c r="AL6" s="2"/>
      <c r="AM6" s="2"/>
      <c r="AN6" s="2"/>
      <c r="AO6" s="3"/>
      <c r="AP6" s="2"/>
      <c r="AS6" s="1"/>
      <c r="AU6" s="1"/>
      <c r="AX6" s="1"/>
      <c r="AY6" s="1"/>
      <c r="BA6" s="1"/>
      <c r="BC6" s="2"/>
      <c r="BD6" s="2"/>
      <c r="BE6" s="2"/>
      <c r="BF6" s="2"/>
      <c r="BG6" s="2"/>
      <c r="BH6" s="2"/>
      <c r="BI6" s="2"/>
      <c r="BJ6" s="3"/>
      <c r="BK6" s="2"/>
      <c r="BM6" s="2"/>
      <c r="BN6" s="2"/>
      <c r="BO6" s="2"/>
      <c r="BP6" s="2"/>
      <c r="BQ6" s="2"/>
      <c r="BR6" s="2"/>
      <c r="BS6" s="2"/>
      <c r="BT6" s="3"/>
      <c r="BU6" s="2"/>
      <c r="BW6" s="2"/>
      <c r="BX6" s="2"/>
      <c r="BY6" s="2"/>
      <c r="BZ6" s="2"/>
      <c r="CA6" s="2"/>
      <c r="CB6" s="2"/>
      <c r="CC6" s="2"/>
      <c r="CD6" s="3"/>
      <c r="CE6" s="2"/>
      <c r="CG6" s="2"/>
      <c r="CH6" s="2"/>
      <c r="CI6" s="2"/>
      <c r="CJ6" s="2"/>
      <c r="CK6" s="2"/>
      <c r="CL6" s="2"/>
      <c r="CM6" s="2"/>
      <c r="CN6" s="3"/>
      <c r="CO6" s="2"/>
      <c r="CQ6" s="2"/>
      <c r="CR6" s="2"/>
      <c r="CS6" s="2"/>
      <c r="CT6" s="2"/>
      <c r="CU6" s="2"/>
      <c r="CV6" s="2"/>
      <c r="CW6" s="2"/>
      <c r="CX6" s="3"/>
      <c r="CY6" s="2"/>
      <c r="DA6" s="2"/>
      <c r="DB6" s="2"/>
      <c r="DC6" s="2"/>
      <c r="DD6" s="2"/>
      <c r="DE6" s="2"/>
      <c r="DF6" s="2"/>
      <c r="DG6" s="2"/>
      <c r="DH6" s="3"/>
      <c r="DI6" s="2"/>
      <c r="DK6" s="2"/>
      <c r="DL6" s="2"/>
      <c r="DM6" s="2"/>
      <c r="DN6" s="2"/>
      <c r="DO6" s="2"/>
      <c r="DP6" s="2"/>
      <c r="DQ6" s="2"/>
      <c r="DR6" s="3"/>
      <c r="DS6" s="2"/>
      <c r="DU6" s="2"/>
      <c r="DV6" s="2"/>
      <c r="DW6" s="2"/>
      <c r="DX6" s="2"/>
      <c r="DY6" s="2"/>
      <c r="DZ6" s="2"/>
      <c r="EA6" s="2"/>
      <c r="EB6" s="3"/>
      <c r="EC6" s="2"/>
      <c r="EE6" s="2"/>
      <c r="EF6" s="2"/>
      <c r="EG6" s="2"/>
      <c r="EH6" s="2"/>
      <c r="EI6" s="2"/>
      <c r="EJ6" s="2"/>
      <c r="EK6" s="2"/>
      <c r="EL6" s="3"/>
      <c r="EM6" s="2"/>
      <c r="EO6" s="2"/>
      <c r="EP6" s="2"/>
      <c r="EQ6" s="2"/>
      <c r="ER6" s="2"/>
      <c r="ES6" s="2"/>
      <c r="ET6" s="2"/>
      <c r="EU6" s="2"/>
      <c r="EV6" s="3"/>
      <c r="EW6" s="2"/>
      <c r="EY6" s="2"/>
      <c r="EZ6" s="2"/>
      <c r="FA6" s="2"/>
      <c r="FB6" s="2"/>
      <c r="FC6" s="2"/>
      <c r="FD6" s="2"/>
      <c r="FE6" s="2"/>
      <c r="FF6" s="3"/>
      <c r="FG6" s="2"/>
      <c r="FI6" s="2"/>
      <c r="FJ6" s="2"/>
      <c r="FK6" s="2"/>
      <c r="FL6" s="2"/>
      <c r="FM6" s="2"/>
      <c r="FN6" s="2"/>
      <c r="FO6" s="2"/>
      <c r="FP6" s="3"/>
      <c r="FQ6" s="2"/>
      <c r="FS6" s="2"/>
      <c r="FT6" s="2"/>
      <c r="FU6" s="2"/>
      <c r="FV6" s="2"/>
      <c r="FW6" s="2"/>
      <c r="FX6" s="2"/>
      <c r="FY6" s="2"/>
      <c r="FZ6" s="3"/>
      <c r="GA6" s="2"/>
      <c r="GC6" s="2"/>
      <c r="GD6" s="2"/>
      <c r="GE6" s="2"/>
      <c r="GF6" s="2"/>
      <c r="GG6" s="2"/>
      <c r="GH6" s="2"/>
      <c r="GI6" s="2"/>
      <c r="GJ6" s="3"/>
      <c r="GK6" s="2"/>
      <c r="GM6" s="2"/>
      <c r="GN6" s="2"/>
      <c r="GO6" s="2"/>
      <c r="GP6" s="2"/>
      <c r="GQ6" s="2"/>
      <c r="GR6" s="2"/>
      <c r="GS6" s="2"/>
      <c r="GT6" s="3"/>
      <c r="GU6" s="2"/>
      <c r="GW6" s="1"/>
      <c r="GX6" s="1"/>
      <c r="GY6" s="1"/>
      <c r="HB6" s="1"/>
      <c r="HC6" s="1"/>
      <c r="HD6" s="3"/>
      <c r="HE6" s="1"/>
      <c r="HF6" s="1"/>
      <c r="HG6" s="1"/>
      <c r="HH6" s="1"/>
      <c r="HI6" s="1"/>
      <c r="HK6" s="1"/>
      <c r="HL6" s="1"/>
      <c r="HM6" s="3"/>
      <c r="HN6" s="1"/>
      <c r="HP6" s="2"/>
      <c r="HQ6" s="2"/>
      <c r="HR6" s="2"/>
      <c r="HS6" s="2"/>
      <c r="HT6" s="2"/>
      <c r="HU6" s="2"/>
      <c r="HV6" s="2"/>
      <c r="HW6" s="2"/>
      <c r="HX6" s="1"/>
      <c r="HY6" s="1"/>
      <c r="HZ6" s="1"/>
      <c r="IC6" s="1"/>
      <c r="ID6" s="1"/>
      <c r="IE6" s="3"/>
      <c r="IF6" s="1"/>
      <c r="IG6" s="1"/>
      <c r="IH6" s="1"/>
      <c r="II6" s="1"/>
      <c r="IJ6" s="1"/>
      <c r="IL6" s="1"/>
      <c r="IM6" s="1"/>
      <c r="IN6" s="3"/>
      <c r="IO6" s="1"/>
      <c r="IP6" s="2"/>
      <c r="IQ6" s="2"/>
      <c r="IR6" s="2"/>
      <c r="IS6" s="2"/>
      <c r="IT6" s="2"/>
      <c r="IU6" s="2"/>
      <c r="IV6" s="2"/>
      <c r="IW6" s="2"/>
    </row>
    <row r="7" spans="1:257" x14ac:dyDescent="0.25">
      <c r="A7" t="s">
        <v>2</v>
      </c>
      <c r="B7" t="s">
        <v>15</v>
      </c>
      <c r="D7" t="s">
        <v>5</v>
      </c>
      <c r="E7" s="13">
        <v>357290</v>
      </c>
      <c r="F7" t="s">
        <v>6</v>
      </c>
      <c r="G7" s="5">
        <v>7246</v>
      </c>
      <c r="H7" s="5">
        <v>0</v>
      </c>
      <c r="I7" s="5">
        <v>7246</v>
      </c>
      <c r="J7" s="5">
        <v>5962</v>
      </c>
      <c r="K7" s="5">
        <v>1284</v>
      </c>
      <c r="L7" s="4">
        <f t="shared" si="0"/>
        <v>0.82279878553684793</v>
      </c>
      <c r="M7" s="2">
        <v>0</v>
      </c>
      <c r="N7" s="2"/>
      <c r="O7" s="2"/>
      <c r="P7" s="2"/>
      <c r="Q7" s="2"/>
      <c r="R7" s="2"/>
      <c r="S7" s="2"/>
      <c r="T7" s="3"/>
      <c r="U7" s="2"/>
      <c r="X7" s="1"/>
      <c r="Z7" s="1"/>
      <c r="AC7" s="1"/>
      <c r="AD7" s="1"/>
      <c r="AF7" s="1"/>
      <c r="AH7" s="2"/>
      <c r="AI7" s="2"/>
      <c r="AJ7" s="2"/>
      <c r="AK7" s="2"/>
      <c r="AL7" s="2"/>
      <c r="AM7" s="2"/>
      <c r="AN7" s="2"/>
      <c r="AO7" s="3"/>
      <c r="AP7" s="2"/>
      <c r="AS7" s="1"/>
      <c r="AU7" s="1"/>
      <c r="AX7" s="1"/>
      <c r="AY7" s="1"/>
      <c r="BA7" s="1"/>
      <c r="BC7" s="2"/>
      <c r="BD7" s="2"/>
      <c r="BE7" s="2"/>
      <c r="BF7" s="2"/>
      <c r="BG7" s="2"/>
      <c r="BH7" s="2"/>
      <c r="BI7" s="2"/>
      <c r="BJ7" s="3"/>
      <c r="BK7" s="2"/>
      <c r="BM7" s="2"/>
      <c r="BN7" s="2"/>
      <c r="BO7" s="2"/>
      <c r="BP7" s="2"/>
      <c r="BQ7" s="2"/>
      <c r="BR7" s="2"/>
      <c r="BS7" s="2"/>
      <c r="BT7" s="3"/>
      <c r="BU7" s="2"/>
      <c r="BW7" s="2"/>
      <c r="BX7" s="2"/>
      <c r="BY7" s="2"/>
      <c r="BZ7" s="2"/>
      <c r="CA7" s="2"/>
      <c r="CB7" s="2"/>
      <c r="CC7" s="2"/>
      <c r="CD7" s="3"/>
      <c r="CE7" s="2"/>
      <c r="CG7" s="2"/>
      <c r="CH7" s="2"/>
      <c r="CI7" s="2"/>
      <c r="CJ7" s="2"/>
      <c r="CK7" s="2"/>
      <c r="CL7" s="2"/>
      <c r="CM7" s="2"/>
      <c r="CN7" s="3"/>
      <c r="CO7" s="2"/>
      <c r="CQ7" s="2"/>
      <c r="CR7" s="2"/>
      <c r="CS7" s="2"/>
      <c r="CT7" s="2"/>
      <c r="CU7" s="2"/>
      <c r="CV7" s="2"/>
      <c r="CW7" s="2"/>
      <c r="CX7" s="3"/>
      <c r="CY7" s="2"/>
      <c r="DA7" s="2"/>
      <c r="DB7" s="2"/>
      <c r="DC7" s="2"/>
      <c r="DD7" s="2"/>
      <c r="DE7" s="2"/>
      <c r="DF7" s="2"/>
      <c r="DG7" s="2"/>
      <c r="DH7" s="3"/>
      <c r="DI7" s="2"/>
      <c r="DK7" s="2"/>
      <c r="DL7" s="2"/>
      <c r="DM7" s="2"/>
      <c r="DN7" s="2"/>
      <c r="DO7" s="2"/>
      <c r="DP7" s="2"/>
      <c r="DQ7" s="2"/>
      <c r="DR7" s="3"/>
      <c r="DS7" s="2"/>
      <c r="DU7" s="2"/>
      <c r="DV7" s="2"/>
      <c r="DW7" s="2"/>
      <c r="DX7" s="2"/>
      <c r="DY7" s="2"/>
      <c r="DZ7" s="2"/>
      <c r="EA7" s="2"/>
      <c r="EB7" s="3"/>
      <c r="EC7" s="2"/>
      <c r="EE7" s="2"/>
      <c r="EF7" s="2"/>
      <c r="EG7" s="2"/>
      <c r="EH7" s="2"/>
      <c r="EI7" s="2"/>
      <c r="EJ7" s="2"/>
      <c r="EK7" s="2"/>
      <c r="EL7" s="3"/>
      <c r="EM7" s="2"/>
      <c r="EO7" s="2"/>
      <c r="EP7" s="2"/>
      <c r="EQ7" s="2"/>
      <c r="ER7" s="2"/>
      <c r="ES7" s="2"/>
      <c r="ET7" s="2"/>
      <c r="EU7" s="2"/>
      <c r="EV7" s="3"/>
      <c r="EW7" s="2"/>
      <c r="EY7" s="2"/>
      <c r="EZ7" s="2"/>
      <c r="FA7" s="2"/>
      <c r="FB7" s="2"/>
      <c r="FC7" s="2"/>
      <c r="FD7" s="2"/>
      <c r="FE7" s="2"/>
      <c r="FF7" s="3"/>
      <c r="FG7" s="2"/>
      <c r="FI7" s="2"/>
      <c r="FJ7" s="2"/>
      <c r="FK7" s="2"/>
      <c r="FL7" s="2"/>
      <c r="FM7" s="2"/>
      <c r="FN7" s="2"/>
      <c r="FO7" s="2"/>
      <c r="FP7" s="3"/>
      <c r="FQ7" s="2"/>
      <c r="FS7" s="2"/>
      <c r="FT7" s="2"/>
      <c r="FU7" s="2"/>
      <c r="FV7" s="2"/>
      <c r="FW7" s="2"/>
      <c r="FX7" s="2"/>
      <c r="FY7" s="2"/>
      <c r="FZ7" s="3"/>
      <c r="GA7" s="2"/>
      <c r="GC7" s="2"/>
      <c r="GD7" s="2"/>
      <c r="GE7" s="2"/>
      <c r="GF7" s="2"/>
      <c r="GG7" s="2"/>
      <c r="GH7" s="2"/>
      <c r="GI7" s="2"/>
      <c r="GJ7" s="3"/>
      <c r="GK7" s="2"/>
      <c r="GM7" s="2"/>
      <c r="GN7" s="2"/>
      <c r="GO7" s="2"/>
      <c r="GP7" s="2"/>
      <c r="GQ7" s="2"/>
      <c r="GR7" s="2"/>
      <c r="GS7" s="2"/>
      <c r="GT7" s="3"/>
      <c r="GU7" s="2"/>
      <c r="GW7" s="1"/>
      <c r="GX7" s="1"/>
      <c r="GY7" s="1"/>
      <c r="HB7" s="1"/>
      <c r="HC7" s="1"/>
      <c r="HD7" s="3"/>
      <c r="HE7" s="1"/>
      <c r="HF7" s="1"/>
      <c r="HG7" s="1"/>
      <c r="HH7" s="1"/>
      <c r="HI7" s="1"/>
      <c r="HK7" s="1"/>
      <c r="HL7" s="1"/>
      <c r="HM7" s="3"/>
      <c r="HN7" s="1"/>
      <c r="HP7" s="2"/>
      <c r="HQ7" s="2"/>
      <c r="HR7" s="2"/>
      <c r="HS7" s="2"/>
      <c r="HT7" s="2"/>
      <c r="HU7" s="2"/>
      <c r="HV7" s="2"/>
      <c r="HW7" s="2"/>
      <c r="HX7" s="1"/>
      <c r="HY7" s="1"/>
      <c r="HZ7" s="1"/>
      <c r="IC7" s="1"/>
      <c r="ID7" s="1"/>
      <c r="IE7" s="3"/>
      <c r="IF7" s="1"/>
      <c r="IG7" s="1"/>
      <c r="IH7" s="1"/>
      <c r="II7" s="1"/>
      <c r="IJ7" s="1"/>
      <c r="IL7" s="1"/>
      <c r="IM7" s="1"/>
      <c r="IN7" s="3"/>
      <c r="IO7" s="1"/>
      <c r="IP7" s="2"/>
      <c r="IQ7" s="2"/>
      <c r="IR7" s="2"/>
      <c r="IS7" s="2"/>
      <c r="IT7" s="2"/>
      <c r="IU7" s="2"/>
      <c r="IV7" s="2"/>
      <c r="IW7" s="2"/>
    </row>
    <row r="8" spans="1:257" x14ac:dyDescent="0.25">
      <c r="A8" t="s">
        <v>2</v>
      </c>
      <c r="B8" t="s">
        <v>16</v>
      </c>
      <c r="D8" t="s">
        <v>3</v>
      </c>
      <c r="E8" s="13">
        <v>330300</v>
      </c>
      <c r="F8" t="s">
        <v>4</v>
      </c>
      <c r="G8" s="5">
        <v>1600000</v>
      </c>
      <c r="H8" s="5">
        <v>0</v>
      </c>
      <c r="I8" s="5">
        <v>1600000</v>
      </c>
      <c r="J8" s="5">
        <v>379286.5</v>
      </c>
      <c r="K8" s="5">
        <v>1220713.5</v>
      </c>
      <c r="L8" s="4">
        <f t="shared" si="0"/>
        <v>0.2370540625</v>
      </c>
      <c r="M8" s="2">
        <v>513831</v>
      </c>
      <c r="N8" s="2">
        <f t="shared" si="1"/>
        <v>706882.5</v>
      </c>
      <c r="O8" s="2"/>
      <c r="P8" s="2"/>
      <c r="Q8" s="2"/>
      <c r="R8" s="2"/>
      <c r="S8" s="2"/>
      <c r="T8" s="3"/>
      <c r="U8" s="2"/>
      <c r="X8" s="1"/>
      <c r="Z8" s="1"/>
      <c r="AC8" s="1"/>
      <c r="AD8" s="1"/>
      <c r="AF8" s="1"/>
      <c r="AH8" s="2"/>
      <c r="AI8" s="2"/>
      <c r="AJ8" s="2"/>
      <c r="AK8" s="2"/>
      <c r="AL8" s="2"/>
      <c r="AM8" s="2"/>
      <c r="AN8" s="2"/>
      <c r="AO8" s="3"/>
      <c r="AP8" s="2"/>
      <c r="AS8" s="1"/>
      <c r="AU8" s="1"/>
      <c r="AX8" s="1"/>
      <c r="AY8" s="1"/>
      <c r="BA8" s="1"/>
      <c r="BC8" s="2"/>
      <c r="BD8" s="2"/>
      <c r="BE8" s="2"/>
      <c r="BF8" s="2"/>
      <c r="BG8" s="2"/>
      <c r="BH8" s="2"/>
      <c r="BI8" s="2"/>
      <c r="BJ8" s="3"/>
      <c r="BK8" s="2"/>
      <c r="BM8" s="2"/>
      <c r="BN8" s="2"/>
      <c r="BO8" s="2"/>
      <c r="BP8" s="2"/>
      <c r="BQ8" s="2"/>
      <c r="BR8" s="2"/>
      <c r="BS8" s="2"/>
      <c r="BT8" s="3"/>
      <c r="BU8" s="2"/>
      <c r="BW8" s="2"/>
      <c r="BX8" s="2"/>
      <c r="BY8" s="2"/>
      <c r="BZ8" s="2"/>
      <c r="CA8" s="2"/>
      <c r="CB8" s="2"/>
      <c r="CC8" s="2"/>
      <c r="CD8" s="3"/>
      <c r="CE8" s="2"/>
      <c r="CG8" s="2"/>
      <c r="CH8" s="2"/>
      <c r="CI8" s="2"/>
      <c r="CJ8" s="2"/>
      <c r="CK8" s="2"/>
      <c r="CL8" s="2"/>
      <c r="CM8" s="2"/>
      <c r="CN8" s="3"/>
      <c r="CO8" s="2"/>
      <c r="CQ8" s="2"/>
      <c r="CR8" s="2"/>
      <c r="CS8" s="2"/>
      <c r="CT8" s="2"/>
      <c r="CU8" s="2"/>
      <c r="CV8" s="2"/>
      <c r="CW8" s="2"/>
      <c r="CX8" s="3"/>
      <c r="CY8" s="2"/>
      <c r="DA8" s="2"/>
      <c r="DB8" s="2"/>
      <c r="DC8" s="2"/>
      <c r="DD8" s="2"/>
      <c r="DE8" s="2"/>
      <c r="DF8" s="2"/>
      <c r="DG8" s="2"/>
      <c r="DH8" s="3"/>
      <c r="DI8" s="2"/>
      <c r="DK8" s="2"/>
      <c r="DL8" s="2"/>
      <c r="DM8" s="2"/>
      <c r="DN8" s="2"/>
      <c r="DO8" s="2"/>
      <c r="DP8" s="2"/>
      <c r="DQ8" s="2"/>
      <c r="DR8" s="3"/>
      <c r="DS8" s="2"/>
      <c r="DU8" s="2"/>
      <c r="DV8" s="2"/>
      <c r="DW8" s="2"/>
      <c r="DX8" s="2"/>
      <c r="DY8" s="2"/>
      <c r="DZ8" s="2"/>
      <c r="EA8" s="2"/>
      <c r="EB8" s="3"/>
      <c r="EC8" s="2"/>
      <c r="EE8" s="2"/>
      <c r="EF8" s="2"/>
      <c r="EG8" s="2"/>
      <c r="EH8" s="2"/>
      <c r="EI8" s="2"/>
      <c r="EJ8" s="2"/>
      <c r="EK8" s="2"/>
      <c r="EL8" s="3"/>
      <c r="EM8" s="2"/>
      <c r="EO8" s="2"/>
      <c r="EP8" s="2"/>
      <c r="EQ8" s="2"/>
      <c r="ER8" s="2"/>
      <c r="ES8" s="2"/>
      <c r="ET8" s="2"/>
      <c r="EU8" s="2"/>
      <c r="EV8" s="3"/>
      <c r="EW8" s="2"/>
      <c r="EY8" s="2"/>
      <c r="EZ8" s="2"/>
      <c r="FA8" s="2"/>
      <c r="FB8" s="2"/>
      <c r="FC8" s="2"/>
      <c r="FD8" s="2"/>
      <c r="FE8" s="2"/>
      <c r="FF8" s="3"/>
      <c r="FG8" s="2"/>
      <c r="FI8" s="2"/>
      <c r="FJ8" s="2"/>
      <c r="FK8" s="2"/>
      <c r="FL8" s="2"/>
      <c r="FM8" s="2"/>
      <c r="FN8" s="2"/>
      <c r="FO8" s="2"/>
      <c r="FP8" s="3"/>
      <c r="FQ8" s="2"/>
      <c r="FS8" s="2"/>
      <c r="FT8" s="2"/>
      <c r="FU8" s="2"/>
      <c r="FV8" s="2"/>
      <c r="FW8" s="2"/>
      <c r="FX8" s="2"/>
      <c r="FY8" s="2"/>
      <c r="FZ8" s="3"/>
      <c r="GA8" s="2"/>
      <c r="GC8" s="2"/>
      <c r="GD8" s="2"/>
      <c r="GE8" s="2"/>
      <c r="GF8" s="2"/>
      <c r="GG8" s="2"/>
      <c r="GH8" s="2"/>
      <c r="GI8" s="2"/>
      <c r="GJ8" s="3"/>
      <c r="GK8" s="2"/>
      <c r="GM8" s="2"/>
      <c r="GN8" s="2"/>
      <c r="GO8" s="2"/>
      <c r="GP8" s="2"/>
      <c r="GQ8" s="2"/>
      <c r="GR8" s="2"/>
      <c r="GS8" s="2"/>
      <c r="GT8" s="3"/>
      <c r="GU8" s="2"/>
      <c r="GW8" s="1"/>
      <c r="GX8" s="1"/>
      <c r="GY8" s="1"/>
      <c r="HB8" s="1"/>
      <c r="HC8" s="1"/>
      <c r="HD8" s="3"/>
      <c r="HE8" s="1"/>
      <c r="HF8" s="1"/>
      <c r="HG8" s="1"/>
      <c r="HH8" s="1"/>
      <c r="HI8" s="1"/>
      <c r="HK8" s="1"/>
      <c r="HL8" s="1"/>
      <c r="HM8" s="3"/>
      <c r="HN8" s="1"/>
      <c r="HP8" s="2"/>
      <c r="HQ8" s="2"/>
      <c r="HR8" s="2"/>
      <c r="HS8" s="2"/>
      <c r="HT8" s="2"/>
      <c r="HU8" s="2"/>
      <c r="HV8" s="2"/>
      <c r="HW8" s="2"/>
      <c r="HX8" s="1"/>
      <c r="HY8" s="1"/>
      <c r="HZ8" s="1"/>
      <c r="IC8" s="1"/>
      <c r="ID8" s="1"/>
      <c r="IE8" s="3"/>
      <c r="IF8" s="1"/>
      <c r="IG8" s="1"/>
      <c r="IH8" s="1"/>
      <c r="II8" s="1"/>
      <c r="IJ8" s="1"/>
      <c r="IL8" s="1"/>
      <c r="IM8" s="1"/>
      <c r="IN8" s="3"/>
      <c r="IO8" s="1"/>
      <c r="IP8" s="2"/>
      <c r="IQ8" s="2"/>
      <c r="IR8" s="2"/>
      <c r="IS8" s="2"/>
      <c r="IT8" s="2"/>
      <c r="IU8" s="2"/>
      <c r="IV8" s="2"/>
      <c r="IW8" s="2"/>
    </row>
    <row r="9" spans="1:257" x14ac:dyDescent="0.25">
      <c r="A9" t="s">
        <v>2</v>
      </c>
      <c r="B9" t="s">
        <v>16</v>
      </c>
      <c r="D9" t="s">
        <v>5</v>
      </c>
      <c r="E9" s="13">
        <v>357290</v>
      </c>
      <c r="F9" t="s">
        <v>6</v>
      </c>
      <c r="G9" s="5">
        <v>750</v>
      </c>
      <c r="H9" s="5">
        <v>0</v>
      </c>
      <c r="I9" s="5">
        <v>750</v>
      </c>
      <c r="J9" s="5">
        <v>550</v>
      </c>
      <c r="K9" s="5">
        <v>200</v>
      </c>
      <c r="L9" s="4">
        <f t="shared" si="0"/>
        <v>0.73333333333333328</v>
      </c>
      <c r="M9" s="2">
        <v>0</v>
      </c>
      <c r="N9" s="2"/>
      <c r="O9" s="2"/>
      <c r="P9" s="2"/>
      <c r="Q9" s="2"/>
      <c r="R9" s="2"/>
      <c r="S9" s="2"/>
      <c r="T9" s="3"/>
      <c r="U9" s="2"/>
      <c r="AH9" s="2"/>
      <c r="AI9" s="2"/>
      <c r="AJ9" s="2"/>
      <c r="AK9" s="2"/>
      <c r="AL9" s="2"/>
      <c r="AM9" s="2"/>
      <c r="AN9" s="2"/>
      <c r="AO9" s="3"/>
      <c r="AP9" s="2"/>
      <c r="BC9" s="2"/>
      <c r="BD9" s="2"/>
      <c r="BE9" s="2"/>
      <c r="BF9" s="2"/>
      <c r="BG9" s="2"/>
      <c r="BH9" s="2"/>
      <c r="BI9" s="2"/>
      <c r="BJ9" s="3"/>
      <c r="BK9" s="2"/>
      <c r="BM9" s="2"/>
      <c r="BN9" s="2"/>
      <c r="BO9" s="2"/>
      <c r="BP9" s="2"/>
      <c r="BQ9" s="2"/>
      <c r="BR9" s="2"/>
      <c r="BS9" s="2"/>
      <c r="BT9" s="3"/>
      <c r="BU9" s="2"/>
      <c r="BW9" s="2"/>
      <c r="BX9" s="2"/>
      <c r="BY9" s="2"/>
      <c r="BZ9" s="2"/>
      <c r="CA9" s="2"/>
      <c r="CB9" s="2"/>
      <c r="CC9" s="2"/>
      <c r="CD9" s="3"/>
      <c r="CE9" s="2"/>
      <c r="CG9" s="2"/>
      <c r="CH9" s="2"/>
      <c r="CI9" s="2"/>
      <c r="CJ9" s="2"/>
      <c r="CK9" s="2"/>
      <c r="CL9" s="2"/>
      <c r="CM9" s="2"/>
      <c r="CN9" s="3"/>
      <c r="CO9" s="2"/>
      <c r="CQ9" s="2"/>
      <c r="CR9" s="2"/>
      <c r="CS9" s="2"/>
      <c r="CT9" s="2"/>
      <c r="CU9" s="2"/>
      <c r="CV9" s="2"/>
      <c r="CW9" s="2"/>
      <c r="CX9" s="3"/>
      <c r="CY9" s="2"/>
      <c r="DA9" s="2"/>
      <c r="DB9" s="2"/>
      <c r="DC9" s="2"/>
      <c r="DD9" s="2"/>
      <c r="DE9" s="2"/>
      <c r="DF9" s="2"/>
      <c r="DG9" s="2"/>
      <c r="DH9" s="3"/>
      <c r="DI9" s="2"/>
      <c r="DK9" s="2"/>
      <c r="DL9" s="2"/>
      <c r="DM9" s="2"/>
      <c r="DN9" s="2"/>
      <c r="DO9" s="2"/>
      <c r="DP9" s="2"/>
      <c r="DQ9" s="2"/>
      <c r="DR9" s="3"/>
      <c r="DS9" s="2"/>
      <c r="DU9" s="2"/>
      <c r="DV9" s="2"/>
      <c r="DW9" s="2"/>
      <c r="DX9" s="2"/>
      <c r="DY9" s="2"/>
      <c r="DZ9" s="2"/>
      <c r="EA9" s="2"/>
      <c r="EB9" s="3"/>
      <c r="EC9" s="2"/>
      <c r="EE9" s="2"/>
      <c r="EF9" s="2"/>
      <c r="EG9" s="2"/>
      <c r="EH9" s="2"/>
      <c r="EI9" s="2"/>
      <c r="EJ9" s="2"/>
      <c r="EK9" s="2"/>
      <c r="EL9" s="3"/>
      <c r="EM9" s="2"/>
      <c r="EO9" s="2"/>
      <c r="EP9" s="2"/>
      <c r="EQ9" s="2"/>
      <c r="ER9" s="2"/>
      <c r="ES9" s="2"/>
      <c r="ET9" s="2"/>
      <c r="EU9" s="2"/>
      <c r="EV9" s="3"/>
      <c r="EW9" s="2"/>
      <c r="EY9" s="2"/>
      <c r="EZ9" s="2"/>
      <c r="FA9" s="2"/>
      <c r="FB9" s="2"/>
      <c r="FC9" s="2"/>
      <c r="FD9" s="2"/>
      <c r="FE9" s="2"/>
      <c r="FF9" s="3"/>
      <c r="FG9" s="2"/>
      <c r="FI9" s="2"/>
      <c r="FJ9" s="2"/>
      <c r="FK9" s="2"/>
      <c r="FL9" s="2"/>
      <c r="FM9" s="2"/>
      <c r="FN9" s="2"/>
      <c r="FO9" s="2"/>
      <c r="FP9" s="3"/>
      <c r="FQ9" s="2"/>
      <c r="FS9" s="2"/>
      <c r="FT9" s="2"/>
      <c r="FU9" s="2"/>
      <c r="FV9" s="2"/>
      <c r="FW9" s="2"/>
      <c r="FX9" s="2"/>
      <c r="FY9" s="2"/>
      <c r="FZ9" s="3"/>
      <c r="GA9" s="2"/>
      <c r="GC9" s="2"/>
      <c r="GD9" s="2"/>
      <c r="GE9" s="2"/>
      <c r="GF9" s="2"/>
      <c r="GG9" s="2"/>
      <c r="GH9" s="2"/>
      <c r="GI9" s="2"/>
      <c r="GJ9" s="3"/>
      <c r="GK9" s="2"/>
      <c r="GM9" s="2"/>
      <c r="GN9" s="2"/>
      <c r="GO9" s="2"/>
      <c r="GP9" s="2"/>
      <c r="GQ9" s="2"/>
      <c r="GR9" s="2"/>
      <c r="GS9" s="2"/>
      <c r="GT9" s="3"/>
      <c r="GU9" s="2"/>
      <c r="GW9" s="1"/>
      <c r="GX9" s="1"/>
      <c r="GY9" s="1"/>
      <c r="HB9" s="1"/>
      <c r="HC9" s="1"/>
      <c r="HD9" s="3"/>
      <c r="HE9" s="1"/>
      <c r="HF9" s="1"/>
      <c r="HG9" s="1"/>
      <c r="HH9" s="1"/>
      <c r="HI9" s="1"/>
      <c r="HK9" s="1"/>
      <c r="HL9" s="1"/>
      <c r="HM9" s="3"/>
      <c r="HN9" s="1"/>
      <c r="HP9" s="2"/>
      <c r="HQ9" s="2"/>
      <c r="HR9" s="2"/>
      <c r="HS9" s="2"/>
      <c r="HT9" s="2"/>
      <c r="HU9" s="2"/>
      <c r="HV9" s="2"/>
      <c r="HW9" s="2"/>
      <c r="HX9" s="1"/>
      <c r="HY9" s="1"/>
      <c r="HZ9" s="1"/>
      <c r="IC9" s="1"/>
      <c r="ID9" s="1"/>
      <c r="IE9" s="3"/>
      <c r="IF9" s="1"/>
      <c r="IG9" s="1"/>
      <c r="IH9" s="1"/>
      <c r="II9" s="1"/>
      <c r="IJ9" s="1"/>
      <c r="IL9" s="1"/>
      <c r="IM9" s="1"/>
      <c r="IN9" s="3"/>
      <c r="IO9" s="1"/>
      <c r="IP9" s="2"/>
      <c r="IQ9" s="2"/>
      <c r="IR9" s="2"/>
      <c r="IS9" s="2"/>
      <c r="IT9" s="2"/>
      <c r="IU9" s="2"/>
      <c r="IV9" s="2"/>
      <c r="IW9" s="2"/>
    </row>
    <row r="10" spans="1:257" x14ac:dyDescent="0.25">
      <c r="A10" t="s">
        <v>2</v>
      </c>
      <c r="B10" t="s">
        <v>17</v>
      </c>
      <c r="D10" t="s">
        <v>3</v>
      </c>
      <c r="E10" s="13">
        <v>330300</v>
      </c>
      <c r="F10" t="s">
        <v>4</v>
      </c>
      <c r="G10" s="5">
        <v>1100000</v>
      </c>
      <c r="H10" s="5">
        <v>0</v>
      </c>
      <c r="I10" s="5">
        <v>1100000</v>
      </c>
      <c r="J10" s="5">
        <v>275298.88</v>
      </c>
      <c r="K10" s="5">
        <v>824701.12</v>
      </c>
      <c r="L10" s="4">
        <f t="shared" si="0"/>
        <v>0.25027170909090912</v>
      </c>
      <c r="M10" s="2">
        <v>398976</v>
      </c>
      <c r="N10" s="2">
        <f t="shared" si="1"/>
        <v>425725.12</v>
      </c>
      <c r="O10" s="2"/>
      <c r="P10" s="2"/>
      <c r="Q10" s="2"/>
      <c r="R10" s="2"/>
      <c r="S10" s="2"/>
      <c r="T10" s="3"/>
      <c r="U10" s="2"/>
      <c r="X10" s="1"/>
      <c r="Z10" s="1"/>
      <c r="AC10" s="1"/>
      <c r="AD10" s="1"/>
      <c r="AF10" s="1"/>
      <c r="AH10" s="2"/>
      <c r="AI10" s="2"/>
      <c r="AJ10" s="2"/>
      <c r="AK10" s="2"/>
      <c r="AL10" s="2"/>
      <c r="AM10" s="2"/>
      <c r="AN10" s="2"/>
      <c r="AO10" s="3"/>
      <c r="AP10" s="2"/>
      <c r="AS10" s="1"/>
      <c r="AU10" s="1"/>
      <c r="AX10" s="1"/>
      <c r="AY10" s="1"/>
      <c r="BA10" s="1"/>
      <c r="BC10" s="2"/>
      <c r="BD10" s="2"/>
      <c r="BE10" s="2"/>
      <c r="BF10" s="2"/>
      <c r="BG10" s="2"/>
      <c r="BH10" s="2"/>
      <c r="BI10" s="2"/>
      <c r="BJ10" s="3"/>
      <c r="BK10" s="2"/>
      <c r="BM10" s="2"/>
      <c r="BN10" s="2"/>
      <c r="BO10" s="2"/>
      <c r="BP10" s="2"/>
      <c r="BQ10" s="2"/>
      <c r="BR10" s="2"/>
      <c r="BS10" s="2"/>
      <c r="BT10" s="3"/>
      <c r="BU10" s="2"/>
      <c r="BW10" s="2"/>
      <c r="BX10" s="2"/>
      <c r="BY10" s="2"/>
      <c r="BZ10" s="2"/>
      <c r="CA10" s="2"/>
      <c r="CB10" s="2"/>
      <c r="CC10" s="2"/>
      <c r="CD10" s="3"/>
      <c r="CE10" s="2"/>
      <c r="CG10" s="2"/>
      <c r="CH10" s="2"/>
      <c r="CI10" s="2"/>
      <c r="CJ10" s="2"/>
      <c r="CK10" s="2"/>
      <c r="CL10" s="2"/>
      <c r="CM10" s="2"/>
      <c r="CN10" s="3"/>
      <c r="CO10" s="2"/>
      <c r="CQ10" s="2"/>
      <c r="CR10" s="2"/>
      <c r="CS10" s="2"/>
      <c r="CT10" s="2"/>
      <c r="CU10" s="2"/>
      <c r="CV10" s="2"/>
      <c r="CW10" s="2"/>
      <c r="CX10" s="3"/>
      <c r="CY10" s="2"/>
      <c r="DA10" s="2"/>
      <c r="DB10" s="2"/>
      <c r="DC10" s="2"/>
      <c r="DD10" s="2"/>
      <c r="DE10" s="2"/>
      <c r="DF10" s="2"/>
      <c r="DG10" s="2"/>
      <c r="DH10" s="3"/>
      <c r="DI10" s="2"/>
      <c r="DK10" s="2"/>
      <c r="DL10" s="2"/>
      <c r="DM10" s="2"/>
      <c r="DN10" s="2"/>
      <c r="DO10" s="2"/>
      <c r="DP10" s="2"/>
      <c r="DQ10" s="2"/>
      <c r="DR10" s="3"/>
      <c r="DS10" s="2"/>
      <c r="DU10" s="2"/>
      <c r="DV10" s="2"/>
      <c r="DW10" s="2"/>
      <c r="DX10" s="2"/>
      <c r="DY10" s="2"/>
      <c r="DZ10" s="2"/>
      <c r="EA10" s="2"/>
      <c r="EB10" s="3"/>
      <c r="EC10" s="2"/>
      <c r="EE10" s="2"/>
      <c r="EF10" s="2"/>
      <c r="EG10" s="2"/>
      <c r="EH10" s="2"/>
      <c r="EI10" s="2"/>
      <c r="EJ10" s="2"/>
      <c r="EK10" s="2"/>
      <c r="EL10" s="3"/>
      <c r="EM10" s="2"/>
      <c r="EO10" s="2"/>
      <c r="EP10" s="2"/>
      <c r="EQ10" s="2"/>
      <c r="ER10" s="2"/>
      <c r="ES10" s="2"/>
      <c r="ET10" s="2"/>
      <c r="EU10" s="2"/>
      <c r="EV10" s="3"/>
      <c r="EW10" s="2"/>
      <c r="EY10" s="2"/>
      <c r="EZ10" s="2"/>
      <c r="FA10" s="2"/>
      <c r="FB10" s="2"/>
      <c r="FC10" s="2"/>
      <c r="FD10" s="2"/>
      <c r="FE10" s="2"/>
      <c r="FF10" s="3"/>
      <c r="FG10" s="2"/>
      <c r="FI10" s="2"/>
      <c r="FJ10" s="2"/>
      <c r="FK10" s="2"/>
      <c r="FL10" s="2"/>
      <c r="FM10" s="2"/>
      <c r="FN10" s="2"/>
      <c r="FO10" s="2"/>
      <c r="FP10" s="3"/>
      <c r="FQ10" s="2"/>
      <c r="FS10" s="2"/>
      <c r="FT10" s="2"/>
      <c r="FU10" s="2"/>
      <c r="FV10" s="2"/>
      <c r="FW10" s="2"/>
      <c r="FX10" s="2"/>
      <c r="FY10" s="2"/>
      <c r="FZ10" s="3"/>
      <c r="GA10" s="2"/>
      <c r="GC10" s="2"/>
      <c r="GD10" s="2"/>
      <c r="GE10" s="2"/>
      <c r="GF10" s="2"/>
      <c r="GG10" s="2"/>
      <c r="GH10" s="2"/>
      <c r="GI10" s="2"/>
      <c r="GJ10" s="3"/>
      <c r="GK10" s="2"/>
      <c r="GM10" s="2"/>
      <c r="GN10" s="2"/>
      <c r="GO10" s="2"/>
      <c r="GP10" s="2"/>
      <c r="GQ10" s="2"/>
      <c r="GR10" s="2"/>
      <c r="GS10" s="2"/>
      <c r="GT10" s="3"/>
      <c r="GU10" s="2"/>
      <c r="GW10" s="1"/>
      <c r="GX10" s="1"/>
      <c r="GY10" s="1"/>
      <c r="HB10" s="1"/>
      <c r="HC10" s="1"/>
      <c r="HD10" s="3"/>
      <c r="HE10" s="1"/>
      <c r="HF10" s="1"/>
      <c r="HG10" s="1"/>
      <c r="HH10" s="1"/>
      <c r="HI10" s="1"/>
      <c r="HK10" s="1"/>
      <c r="HL10" s="1"/>
      <c r="HM10" s="3"/>
      <c r="HN10" s="1"/>
      <c r="HP10" s="2"/>
      <c r="HQ10" s="2"/>
      <c r="HR10" s="2"/>
      <c r="HS10" s="2"/>
      <c r="HT10" s="2"/>
      <c r="HU10" s="2"/>
      <c r="HV10" s="2"/>
      <c r="HW10" s="2"/>
      <c r="HX10" s="1"/>
      <c r="HY10" s="1"/>
      <c r="HZ10" s="1"/>
      <c r="IC10" s="1"/>
      <c r="ID10" s="1"/>
      <c r="IE10" s="3"/>
      <c r="IF10" s="1"/>
      <c r="IG10" s="1"/>
      <c r="IH10" s="1"/>
      <c r="II10" s="1"/>
      <c r="IJ10" s="1"/>
      <c r="IL10" s="1"/>
      <c r="IM10" s="1"/>
      <c r="IN10" s="3"/>
      <c r="IO10" s="1"/>
      <c r="IP10" s="2"/>
      <c r="IQ10" s="2"/>
      <c r="IR10" s="2"/>
      <c r="IS10" s="2"/>
      <c r="IT10" s="2"/>
      <c r="IU10" s="2"/>
      <c r="IV10" s="2"/>
      <c r="IW10" s="2"/>
    </row>
    <row r="11" spans="1:257" x14ac:dyDescent="0.25">
      <c r="A11" t="s">
        <v>2</v>
      </c>
      <c r="B11" t="s">
        <v>17</v>
      </c>
      <c r="D11" t="s">
        <v>5</v>
      </c>
      <c r="E11" s="13">
        <v>357290</v>
      </c>
      <c r="F11" t="s">
        <v>6</v>
      </c>
      <c r="G11" s="5">
        <v>479</v>
      </c>
      <c r="H11" s="5">
        <v>0</v>
      </c>
      <c r="I11" s="5">
        <v>479</v>
      </c>
      <c r="J11" s="5">
        <v>427</v>
      </c>
      <c r="K11" s="5">
        <v>52</v>
      </c>
      <c r="L11" s="4">
        <f t="shared" si="0"/>
        <v>0.89144050104384132</v>
      </c>
      <c r="M11" s="2">
        <v>0</v>
      </c>
      <c r="N11" s="2"/>
      <c r="O11" s="2"/>
      <c r="P11" s="2"/>
      <c r="Q11" s="2"/>
      <c r="R11" s="2"/>
      <c r="S11" s="2"/>
      <c r="T11" s="3"/>
      <c r="U11" s="2"/>
      <c r="AH11" s="2"/>
      <c r="AI11" s="2"/>
      <c r="AJ11" s="2"/>
      <c r="AK11" s="2"/>
      <c r="AL11" s="2"/>
      <c r="AM11" s="2"/>
      <c r="AN11" s="2"/>
      <c r="AO11" s="3"/>
      <c r="AP11" s="2"/>
      <c r="BC11" s="2"/>
      <c r="BD11" s="2"/>
      <c r="BE11" s="2"/>
      <c r="BF11" s="2"/>
      <c r="BG11" s="2"/>
      <c r="BH11" s="2"/>
      <c r="BI11" s="2"/>
      <c r="BJ11" s="3"/>
      <c r="BK11" s="2"/>
      <c r="BM11" s="2"/>
      <c r="BN11" s="2"/>
      <c r="BO11" s="2"/>
      <c r="BP11" s="2"/>
      <c r="BQ11" s="2"/>
      <c r="BR11" s="2"/>
      <c r="BS11" s="2"/>
      <c r="BT11" s="3"/>
      <c r="BU11" s="2"/>
      <c r="BW11" s="2"/>
      <c r="BX11" s="2"/>
      <c r="BY11" s="2"/>
      <c r="BZ11" s="2"/>
      <c r="CA11" s="2"/>
      <c r="CB11" s="2"/>
      <c r="CC11" s="2"/>
      <c r="CD11" s="3"/>
      <c r="CE11" s="2"/>
      <c r="CG11" s="2"/>
      <c r="CH11" s="2"/>
      <c r="CI11" s="2"/>
      <c r="CJ11" s="2"/>
      <c r="CK11" s="2"/>
      <c r="CL11" s="2"/>
      <c r="CM11" s="2"/>
      <c r="CN11" s="3"/>
      <c r="CO11" s="2"/>
      <c r="CQ11" s="2"/>
      <c r="CR11" s="2"/>
      <c r="CS11" s="2"/>
      <c r="CT11" s="2"/>
      <c r="CU11" s="2"/>
      <c r="CV11" s="2"/>
      <c r="CW11" s="2"/>
      <c r="CX11" s="3"/>
      <c r="CY11" s="2"/>
      <c r="DA11" s="2"/>
      <c r="DB11" s="2"/>
      <c r="DC11" s="2"/>
      <c r="DD11" s="2"/>
      <c r="DE11" s="2"/>
      <c r="DF11" s="2"/>
      <c r="DG11" s="2"/>
      <c r="DH11" s="3"/>
      <c r="DI11" s="2"/>
      <c r="DK11" s="2"/>
      <c r="DL11" s="2"/>
      <c r="DM11" s="2"/>
      <c r="DN11" s="2"/>
      <c r="DO11" s="2"/>
      <c r="DP11" s="2"/>
      <c r="DQ11" s="2"/>
      <c r="DR11" s="3"/>
      <c r="DS11" s="2"/>
      <c r="DU11" s="2"/>
      <c r="DV11" s="2"/>
      <c r="DW11" s="2"/>
      <c r="DX11" s="2"/>
      <c r="DY11" s="2"/>
      <c r="DZ11" s="2"/>
      <c r="EA11" s="2"/>
      <c r="EB11" s="3"/>
      <c r="EC11" s="2"/>
      <c r="EE11" s="2"/>
      <c r="EF11" s="2"/>
      <c r="EG11" s="2"/>
      <c r="EH11" s="2"/>
      <c r="EI11" s="2"/>
      <c r="EJ11" s="2"/>
      <c r="EK11" s="2"/>
      <c r="EL11" s="3"/>
      <c r="EM11" s="2"/>
      <c r="EO11" s="2"/>
      <c r="EP11" s="2"/>
      <c r="EQ11" s="2"/>
      <c r="ER11" s="2"/>
      <c r="ES11" s="2"/>
      <c r="ET11" s="2"/>
      <c r="EU11" s="2"/>
      <c r="EV11" s="3"/>
      <c r="EW11" s="2"/>
      <c r="EY11" s="2"/>
      <c r="EZ11" s="2"/>
      <c r="FA11" s="2"/>
      <c r="FB11" s="2"/>
      <c r="FC11" s="2"/>
      <c r="FD11" s="2"/>
      <c r="FE11" s="2"/>
      <c r="FF11" s="3"/>
      <c r="FG11" s="2"/>
      <c r="FI11" s="2"/>
      <c r="FJ11" s="2"/>
      <c r="FK11" s="2"/>
      <c r="FL11" s="2"/>
      <c r="FM11" s="2"/>
      <c r="FN11" s="2"/>
      <c r="FO11" s="2"/>
      <c r="FP11" s="3"/>
      <c r="FQ11" s="2"/>
      <c r="FS11" s="2"/>
      <c r="FT11" s="2"/>
      <c r="FU11" s="2"/>
      <c r="FV11" s="2"/>
      <c r="FW11" s="2"/>
      <c r="FX11" s="2"/>
      <c r="FY11" s="2"/>
      <c r="FZ11" s="3"/>
      <c r="GA11" s="2"/>
      <c r="GC11" s="2"/>
      <c r="GD11" s="2"/>
      <c r="GE11" s="2"/>
      <c r="GF11" s="2"/>
      <c r="GG11" s="2"/>
      <c r="GH11" s="2"/>
      <c r="GI11" s="2"/>
      <c r="GJ11" s="3"/>
      <c r="GK11" s="2"/>
      <c r="GM11" s="2"/>
      <c r="GN11" s="2"/>
      <c r="GO11" s="2"/>
      <c r="GP11" s="2"/>
      <c r="GQ11" s="2"/>
      <c r="GR11" s="2"/>
      <c r="GS11" s="2"/>
      <c r="GT11" s="3"/>
      <c r="GU11" s="2"/>
      <c r="GW11" s="1"/>
      <c r="GX11" s="1"/>
      <c r="GY11" s="1"/>
      <c r="HB11" s="1"/>
      <c r="HC11" s="1"/>
      <c r="HD11" s="3"/>
      <c r="HE11" s="1"/>
      <c r="HF11" s="1"/>
      <c r="HG11" s="1"/>
      <c r="HH11" s="1"/>
      <c r="HI11" s="1"/>
      <c r="HK11" s="1"/>
      <c r="HL11" s="1"/>
      <c r="HM11" s="3"/>
      <c r="HN11" s="1"/>
      <c r="HP11" s="2"/>
      <c r="HQ11" s="2"/>
      <c r="HR11" s="2"/>
      <c r="HS11" s="2"/>
      <c r="HT11" s="2"/>
      <c r="HU11" s="2"/>
      <c r="HV11" s="2"/>
      <c r="HW11" s="2"/>
      <c r="HX11" s="1"/>
      <c r="HY11" s="1"/>
      <c r="HZ11" s="1"/>
      <c r="IC11" s="1"/>
      <c r="ID11" s="1"/>
      <c r="IE11" s="3"/>
      <c r="IF11" s="1"/>
      <c r="IG11" s="1"/>
      <c r="IH11" s="1"/>
      <c r="II11" s="1"/>
      <c r="IJ11" s="1"/>
      <c r="IL11" s="1"/>
      <c r="IM11" s="1"/>
      <c r="IN11" s="3"/>
      <c r="IO11" s="1"/>
      <c r="IP11" s="2"/>
      <c r="IQ11" s="2"/>
      <c r="IR11" s="2"/>
      <c r="IS11" s="2"/>
      <c r="IT11" s="2"/>
      <c r="IU11" s="2"/>
      <c r="IV11" s="2"/>
      <c r="IW11" s="2"/>
    </row>
    <row r="12" spans="1:257" x14ac:dyDescent="0.25">
      <c r="A12" t="s">
        <v>2</v>
      </c>
      <c r="B12" t="s">
        <v>18</v>
      </c>
      <c r="D12" t="s">
        <v>3</v>
      </c>
      <c r="E12" s="13">
        <v>330300</v>
      </c>
      <c r="F12" t="s">
        <v>4</v>
      </c>
      <c r="G12" s="5">
        <v>0</v>
      </c>
      <c r="H12" s="5">
        <v>1096820</v>
      </c>
      <c r="I12" s="5">
        <v>1096820</v>
      </c>
      <c r="J12" s="5">
        <v>273543</v>
      </c>
      <c r="K12" s="5">
        <v>823277</v>
      </c>
      <c r="L12" s="4">
        <f t="shared" si="0"/>
        <v>0.24939643697233821</v>
      </c>
      <c r="M12" s="2">
        <v>823275</v>
      </c>
      <c r="N12" s="2"/>
      <c r="O12" s="2"/>
      <c r="P12" s="2"/>
      <c r="Q12" s="2"/>
      <c r="R12" s="2"/>
      <c r="S12" s="2"/>
      <c r="T12" s="3"/>
      <c r="U12" s="2"/>
      <c r="Y12" s="1"/>
      <c r="Z12" s="1"/>
      <c r="AC12" s="1"/>
      <c r="AD12" s="1"/>
      <c r="AH12" s="2"/>
      <c r="AI12" s="2"/>
      <c r="AJ12" s="2"/>
      <c r="AK12" s="2"/>
      <c r="AL12" s="2"/>
      <c r="AM12" s="2"/>
      <c r="AN12" s="2"/>
      <c r="AO12" s="3"/>
      <c r="AP12" s="2"/>
      <c r="AT12" s="1"/>
      <c r="AU12" s="1"/>
      <c r="AX12" s="1"/>
      <c r="AY12" s="1"/>
      <c r="BC12" s="2"/>
      <c r="BD12" s="2"/>
      <c r="BE12" s="2"/>
      <c r="BF12" s="2"/>
      <c r="BG12" s="2"/>
      <c r="BH12" s="2"/>
      <c r="BI12" s="2"/>
      <c r="BJ12" s="3"/>
      <c r="BK12" s="2"/>
      <c r="BM12" s="2"/>
      <c r="BN12" s="2"/>
      <c r="BO12" s="2"/>
      <c r="BP12" s="2"/>
      <c r="BQ12" s="2"/>
      <c r="BR12" s="2"/>
      <c r="BS12" s="2"/>
      <c r="BT12" s="3"/>
      <c r="BU12" s="2"/>
      <c r="BW12" s="2"/>
      <c r="BX12" s="2"/>
      <c r="BY12" s="2"/>
      <c r="BZ12" s="2"/>
      <c r="CA12" s="2"/>
      <c r="CB12" s="2"/>
      <c r="CC12" s="2"/>
      <c r="CD12" s="3"/>
      <c r="CE12" s="2"/>
      <c r="CG12" s="2"/>
      <c r="CH12" s="2"/>
      <c r="CI12" s="2"/>
      <c r="CJ12" s="2"/>
      <c r="CK12" s="2"/>
      <c r="CL12" s="2"/>
      <c r="CM12" s="2"/>
      <c r="CN12" s="3"/>
      <c r="CO12" s="2"/>
      <c r="CQ12" s="2"/>
      <c r="CR12" s="2"/>
      <c r="CS12" s="2"/>
      <c r="CT12" s="2"/>
      <c r="CU12" s="2"/>
      <c r="CV12" s="2"/>
      <c r="CW12" s="2"/>
      <c r="CX12" s="3"/>
      <c r="CY12" s="2"/>
      <c r="DA12" s="2"/>
      <c r="DB12" s="2"/>
      <c r="DC12" s="2"/>
      <c r="DD12" s="2"/>
      <c r="DE12" s="2"/>
      <c r="DF12" s="2"/>
      <c r="DG12" s="2"/>
      <c r="DH12" s="3"/>
      <c r="DI12" s="2"/>
      <c r="DK12" s="2"/>
      <c r="DL12" s="2"/>
      <c r="DM12" s="2"/>
      <c r="DN12" s="2"/>
      <c r="DO12" s="2"/>
      <c r="DP12" s="2"/>
      <c r="DQ12" s="2"/>
      <c r="DR12" s="3"/>
      <c r="DS12" s="2"/>
      <c r="DU12" s="2"/>
      <c r="DV12" s="2"/>
      <c r="DW12" s="2"/>
      <c r="DX12" s="2"/>
      <c r="DY12" s="2"/>
      <c r="DZ12" s="2"/>
      <c r="EA12" s="2"/>
      <c r="EB12" s="3"/>
      <c r="EC12" s="2"/>
      <c r="EE12" s="2"/>
      <c r="EF12" s="2"/>
      <c r="EG12" s="2"/>
      <c r="EH12" s="2"/>
      <c r="EI12" s="2"/>
      <c r="EJ12" s="2"/>
      <c r="EK12" s="2"/>
      <c r="EL12" s="3"/>
      <c r="EM12" s="2"/>
      <c r="EO12" s="2"/>
      <c r="EP12" s="2"/>
      <c r="EQ12" s="2"/>
      <c r="ER12" s="2"/>
      <c r="ES12" s="2"/>
      <c r="ET12" s="2"/>
      <c r="EU12" s="2"/>
      <c r="EV12" s="3"/>
      <c r="EW12" s="2"/>
      <c r="EY12" s="2"/>
      <c r="EZ12" s="2"/>
      <c r="FA12" s="2"/>
      <c r="FB12" s="2"/>
      <c r="FC12" s="2"/>
      <c r="FD12" s="2"/>
      <c r="FE12" s="2"/>
      <c r="FF12" s="3"/>
      <c r="FG12" s="2"/>
      <c r="FI12" s="2"/>
      <c r="FJ12" s="2"/>
      <c r="FK12" s="2"/>
      <c r="FL12" s="2"/>
      <c r="FM12" s="2"/>
      <c r="FN12" s="2"/>
      <c r="FO12" s="2"/>
      <c r="FP12" s="3"/>
      <c r="FQ12" s="2"/>
      <c r="FS12" s="2"/>
      <c r="FT12" s="2"/>
      <c r="FU12" s="2"/>
      <c r="FV12" s="2"/>
      <c r="FW12" s="2"/>
      <c r="FX12" s="2"/>
      <c r="FY12" s="2"/>
      <c r="FZ12" s="3"/>
      <c r="GA12" s="2"/>
      <c r="GC12" s="2"/>
      <c r="GD12" s="2"/>
      <c r="GE12" s="2"/>
      <c r="GF12" s="2"/>
      <c r="GG12" s="2"/>
      <c r="GH12" s="2"/>
      <c r="GI12" s="2"/>
      <c r="GJ12" s="3"/>
      <c r="GK12" s="2"/>
      <c r="GM12" s="2"/>
      <c r="GN12" s="2"/>
      <c r="GO12" s="2"/>
      <c r="GP12" s="2"/>
      <c r="GQ12" s="2"/>
      <c r="GR12" s="2"/>
      <c r="GS12" s="2"/>
      <c r="GT12" s="3"/>
      <c r="GU12" s="2"/>
      <c r="GW12" s="1"/>
      <c r="GX12" s="1"/>
      <c r="GY12" s="1"/>
      <c r="HB12" s="1"/>
      <c r="HC12" s="1"/>
      <c r="HD12" s="3"/>
      <c r="HE12" s="1"/>
      <c r="HF12" s="1"/>
      <c r="HG12" s="1"/>
      <c r="HH12" s="1"/>
      <c r="HI12" s="1"/>
      <c r="HK12" s="1"/>
      <c r="HL12" s="1"/>
      <c r="HM12" s="3"/>
      <c r="HN12" s="1"/>
      <c r="HP12" s="2"/>
      <c r="HQ12" s="2"/>
      <c r="HR12" s="2"/>
      <c r="HS12" s="2"/>
      <c r="HT12" s="2"/>
      <c r="HU12" s="2"/>
      <c r="HV12" s="2"/>
      <c r="HW12" s="2"/>
      <c r="HX12" s="1"/>
      <c r="HY12" s="1"/>
      <c r="HZ12" s="1"/>
      <c r="IC12" s="1"/>
      <c r="ID12" s="1"/>
      <c r="IE12" s="3"/>
      <c r="IF12" s="1"/>
      <c r="IG12" s="1"/>
      <c r="IH12" s="1"/>
      <c r="II12" s="1"/>
      <c r="IJ12" s="1"/>
      <c r="IL12" s="1"/>
      <c r="IM12" s="1"/>
      <c r="IN12" s="3"/>
      <c r="IO12" s="1"/>
      <c r="IP12" s="2"/>
      <c r="IQ12" s="2"/>
      <c r="IR12" s="2"/>
      <c r="IS12" s="2"/>
      <c r="IT12" s="2"/>
      <c r="IU12" s="2"/>
      <c r="IV12" s="2"/>
      <c r="IW12" s="2"/>
    </row>
    <row r="13" spans="1:257" x14ac:dyDescent="0.25">
      <c r="A13" t="s">
        <v>2</v>
      </c>
      <c r="B13" t="s">
        <v>18</v>
      </c>
      <c r="D13" t="s">
        <v>5</v>
      </c>
      <c r="E13" s="13">
        <v>357290</v>
      </c>
      <c r="F13" t="s">
        <v>6</v>
      </c>
      <c r="G13" s="5">
        <v>0</v>
      </c>
      <c r="H13" s="5">
        <v>882</v>
      </c>
      <c r="I13" s="5">
        <v>882</v>
      </c>
      <c r="J13" s="5">
        <v>882</v>
      </c>
      <c r="K13" s="5">
        <v>0</v>
      </c>
      <c r="L13" s="4">
        <f t="shared" si="0"/>
        <v>1</v>
      </c>
      <c r="M13" s="2">
        <v>0</v>
      </c>
      <c r="N13" s="2"/>
      <c r="O13" s="2"/>
      <c r="P13" s="2"/>
      <c r="Q13" s="2"/>
      <c r="R13" s="2"/>
      <c r="S13" s="2"/>
      <c r="T13" s="3"/>
      <c r="U13" s="2"/>
      <c r="AH13" s="2"/>
      <c r="AI13" s="2"/>
      <c r="AJ13" s="2"/>
      <c r="AK13" s="2"/>
      <c r="AL13" s="2"/>
      <c r="AM13" s="2"/>
      <c r="AN13" s="2"/>
      <c r="AO13" s="3"/>
      <c r="AP13" s="2"/>
      <c r="BC13" s="2"/>
      <c r="BD13" s="2"/>
      <c r="BE13" s="2"/>
      <c r="BF13" s="2"/>
      <c r="BG13" s="2"/>
      <c r="BH13" s="2"/>
      <c r="BI13" s="2"/>
      <c r="BJ13" s="3"/>
      <c r="BK13" s="2"/>
      <c r="BM13" s="2"/>
      <c r="BN13" s="2"/>
      <c r="BO13" s="2"/>
      <c r="BP13" s="2"/>
      <c r="BQ13" s="2"/>
      <c r="BR13" s="2"/>
      <c r="BS13" s="2"/>
      <c r="BT13" s="3"/>
      <c r="BU13" s="2"/>
      <c r="BW13" s="2"/>
      <c r="BX13" s="2"/>
      <c r="BY13" s="2"/>
      <c r="BZ13" s="2"/>
      <c r="CA13" s="2"/>
      <c r="CB13" s="2"/>
      <c r="CC13" s="2"/>
      <c r="CD13" s="3"/>
      <c r="CE13" s="2"/>
      <c r="CG13" s="2"/>
      <c r="CH13" s="2"/>
      <c r="CI13" s="2"/>
      <c r="CJ13" s="2"/>
      <c r="CK13" s="2"/>
      <c r="CL13" s="2"/>
      <c r="CM13" s="2"/>
      <c r="CN13" s="3"/>
      <c r="CO13" s="2"/>
      <c r="CQ13" s="2"/>
      <c r="CR13" s="2"/>
      <c r="CS13" s="2"/>
      <c r="CT13" s="2"/>
      <c r="CU13" s="2"/>
      <c r="CV13" s="2"/>
      <c r="CW13" s="2"/>
      <c r="CX13" s="3"/>
      <c r="CY13" s="2"/>
      <c r="DA13" s="2"/>
      <c r="DB13" s="2"/>
      <c r="DC13" s="2"/>
      <c r="DD13" s="2"/>
      <c r="DE13" s="2"/>
      <c r="DF13" s="2"/>
      <c r="DG13" s="2"/>
      <c r="DH13" s="3"/>
      <c r="DI13" s="2"/>
      <c r="DK13" s="2"/>
      <c r="DL13" s="2"/>
      <c r="DM13" s="2"/>
      <c r="DN13" s="2"/>
      <c r="DO13" s="2"/>
      <c r="DP13" s="2"/>
      <c r="DQ13" s="2"/>
      <c r="DR13" s="3"/>
      <c r="DS13" s="2"/>
      <c r="DU13" s="2"/>
      <c r="DV13" s="2"/>
      <c r="DW13" s="2"/>
      <c r="DX13" s="2"/>
      <c r="DY13" s="2"/>
      <c r="DZ13" s="2"/>
      <c r="EA13" s="2"/>
      <c r="EB13" s="3"/>
      <c r="EC13" s="2"/>
      <c r="EE13" s="2"/>
      <c r="EF13" s="2"/>
      <c r="EG13" s="2"/>
      <c r="EH13" s="2"/>
      <c r="EI13" s="2"/>
      <c r="EJ13" s="2"/>
      <c r="EK13" s="2"/>
      <c r="EL13" s="3"/>
      <c r="EM13" s="2"/>
      <c r="EO13" s="2"/>
      <c r="EP13" s="2"/>
      <c r="EQ13" s="2"/>
      <c r="ER13" s="2"/>
      <c r="ES13" s="2"/>
      <c r="ET13" s="2"/>
      <c r="EU13" s="2"/>
      <c r="EV13" s="3"/>
      <c r="EW13" s="2"/>
      <c r="EY13" s="2"/>
      <c r="EZ13" s="2"/>
      <c r="FA13" s="2"/>
      <c r="FB13" s="2"/>
      <c r="FC13" s="2"/>
      <c r="FD13" s="2"/>
      <c r="FE13" s="2"/>
      <c r="FF13" s="3"/>
      <c r="FG13" s="2"/>
      <c r="FI13" s="2"/>
      <c r="FJ13" s="2"/>
      <c r="FK13" s="2"/>
      <c r="FL13" s="2"/>
      <c r="FM13" s="2"/>
      <c r="FN13" s="2"/>
      <c r="FO13" s="2"/>
      <c r="FP13" s="3"/>
      <c r="FQ13" s="2"/>
      <c r="FS13" s="2"/>
      <c r="FT13" s="2"/>
      <c r="FU13" s="2"/>
      <c r="FV13" s="2"/>
      <c r="FW13" s="2"/>
      <c r="FX13" s="2"/>
      <c r="FY13" s="2"/>
      <c r="FZ13" s="3"/>
      <c r="GA13" s="2"/>
      <c r="GC13" s="2"/>
      <c r="GD13" s="2"/>
      <c r="GE13" s="2"/>
      <c r="GF13" s="2"/>
      <c r="GG13" s="2"/>
      <c r="GH13" s="2"/>
      <c r="GI13" s="2"/>
      <c r="GJ13" s="3"/>
      <c r="GK13" s="2"/>
      <c r="GM13" s="2"/>
      <c r="GN13" s="2"/>
      <c r="GO13" s="2"/>
      <c r="GP13" s="2"/>
      <c r="GQ13" s="2"/>
      <c r="GR13" s="2"/>
      <c r="GS13" s="2"/>
      <c r="GT13" s="3"/>
      <c r="GU13" s="2"/>
      <c r="GW13" s="1"/>
      <c r="GX13" s="1"/>
      <c r="GY13" s="1"/>
      <c r="HB13" s="1"/>
      <c r="HC13" s="1"/>
      <c r="HD13" s="3"/>
      <c r="HE13" s="1"/>
      <c r="HF13" s="1"/>
      <c r="HG13" s="1"/>
      <c r="HH13" s="1"/>
      <c r="HI13" s="1"/>
      <c r="HK13" s="1"/>
      <c r="HL13" s="1"/>
      <c r="HM13" s="3"/>
      <c r="HN13" s="1"/>
      <c r="HP13" s="2"/>
      <c r="HQ13" s="2"/>
      <c r="HR13" s="2"/>
      <c r="HS13" s="2"/>
      <c r="HT13" s="2"/>
      <c r="HU13" s="2"/>
      <c r="HV13" s="2"/>
      <c r="HW13" s="2"/>
      <c r="HX13" s="1"/>
      <c r="HY13" s="1"/>
      <c r="HZ13" s="1"/>
      <c r="IC13" s="1"/>
      <c r="ID13" s="1"/>
      <c r="IE13" s="3"/>
      <c r="IF13" s="1"/>
      <c r="IG13" s="1"/>
      <c r="IH13" s="1"/>
      <c r="II13" s="1"/>
      <c r="IJ13" s="1"/>
      <c r="IL13" s="1"/>
      <c r="IM13" s="1"/>
      <c r="IN13" s="3"/>
      <c r="IO13" s="1"/>
      <c r="IP13" s="2"/>
      <c r="IQ13" s="2"/>
      <c r="IR13" s="2"/>
      <c r="IS13" s="2"/>
      <c r="IT13" s="2"/>
      <c r="IU13" s="2"/>
      <c r="IV13" s="2"/>
      <c r="IW13" s="2"/>
    </row>
    <row r="14" spans="1:257" x14ac:dyDescent="0.25">
      <c r="G14" s="9">
        <f>SUM(G4:G13)</f>
        <v>35620000</v>
      </c>
      <c r="H14" s="9">
        <f>SUM(H4:H13)</f>
        <v>1097702</v>
      </c>
      <c r="I14" s="9">
        <f>SUM(I4:I13)</f>
        <v>36717702</v>
      </c>
      <c r="J14" s="9">
        <f>SUM(J4:J13)</f>
        <v>32318099.329999998</v>
      </c>
      <c r="K14" s="9">
        <f>SUM(K4:K13)</f>
        <v>4399602.67</v>
      </c>
      <c r="M14" s="17">
        <f>SUM(M4:M13)</f>
        <v>5448056</v>
      </c>
      <c r="N14" s="17">
        <f>SUM(N4:N13)</f>
        <v>-1049337.33</v>
      </c>
      <c r="O14" s="2"/>
      <c r="P14" s="2"/>
      <c r="Q14" s="2"/>
      <c r="R14" s="2"/>
      <c r="S14" s="2"/>
      <c r="T14" s="3"/>
      <c r="U14" s="2"/>
      <c r="AH14" s="2"/>
      <c r="AI14" s="2"/>
      <c r="AJ14" s="2"/>
      <c r="AK14" s="2"/>
      <c r="AL14" s="2"/>
      <c r="AM14" s="2"/>
      <c r="AN14" s="2"/>
      <c r="AO14" s="3"/>
      <c r="AP14" s="2"/>
      <c r="BC14" s="2"/>
      <c r="BD14" s="2"/>
      <c r="BE14" s="2"/>
      <c r="BF14" s="2"/>
      <c r="BG14" s="2"/>
      <c r="BH14" s="2"/>
      <c r="BI14" s="2"/>
      <c r="BJ14" s="3"/>
      <c r="BK14" s="2"/>
      <c r="BM14" s="2"/>
      <c r="BN14" s="2"/>
      <c r="BO14" s="2"/>
      <c r="BP14" s="2"/>
      <c r="BQ14" s="2"/>
      <c r="BR14" s="2"/>
      <c r="BS14" s="2"/>
      <c r="BT14" s="3"/>
      <c r="BU14" s="2"/>
      <c r="BW14" s="2"/>
      <c r="BX14" s="2"/>
      <c r="BY14" s="2"/>
      <c r="BZ14" s="2"/>
      <c r="CA14" s="2"/>
      <c r="CB14" s="2"/>
      <c r="CC14" s="2"/>
      <c r="CD14" s="3"/>
      <c r="CE14" s="2"/>
      <c r="CG14" s="2"/>
      <c r="CH14" s="2"/>
      <c r="CI14" s="2"/>
      <c r="CJ14" s="2"/>
      <c r="CK14" s="2"/>
      <c r="CL14" s="2"/>
      <c r="CM14" s="2"/>
      <c r="CN14" s="3"/>
      <c r="CO14" s="2"/>
      <c r="CQ14" s="2"/>
      <c r="CR14" s="2"/>
      <c r="CS14" s="2"/>
      <c r="CT14" s="2"/>
      <c r="CU14" s="2"/>
      <c r="CV14" s="2"/>
      <c r="CW14" s="2"/>
      <c r="CX14" s="3"/>
      <c r="CY14" s="2"/>
      <c r="DA14" s="2"/>
      <c r="DB14" s="2"/>
      <c r="DC14" s="2"/>
      <c r="DD14" s="2"/>
      <c r="DE14" s="2"/>
      <c r="DF14" s="2"/>
      <c r="DG14" s="2"/>
      <c r="DH14" s="3"/>
      <c r="DI14" s="2"/>
      <c r="DK14" s="2"/>
      <c r="DL14" s="2"/>
      <c r="DM14" s="2"/>
      <c r="DN14" s="2"/>
      <c r="DO14" s="2"/>
      <c r="DP14" s="2"/>
      <c r="DQ14" s="2"/>
      <c r="DR14" s="3"/>
      <c r="DS14" s="2"/>
      <c r="DU14" s="2"/>
      <c r="DV14" s="2"/>
      <c r="DW14" s="2"/>
      <c r="DX14" s="2"/>
      <c r="DY14" s="2"/>
      <c r="DZ14" s="2"/>
      <c r="EA14" s="2"/>
      <c r="EB14" s="3"/>
      <c r="EC14" s="2"/>
      <c r="EE14" s="2"/>
      <c r="EF14" s="2"/>
      <c r="EG14" s="2"/>
      <c r="EH14" s="2"/>
      <c r="EI14" s="2"/>
      <c r="EJ14" s="2"/>
      <c r="EK14" s="2"/>
      <c r="EL14" s="3"/>
      <c r="EM14" s="2"/>
      <c r="EO14" s="2"/>
      <c r="EP14" s="2"/>
      <c r="EQ14" s="2"/>
      <c r="ER14" s="2"/>
      <c r="ES14" s="2"/>
      <c r="ET14" s="2"/>
      <c r="EU14" s="2"/>
      <c r="EV14" s="3"/>
      <c r="EW14" s="2"/>
      <c r="EY14" s="2"/>
      <c r="EZ14" s="2"/>
      <c r="FA14" s="2"/>
      <c r="FB14" s="2"/>
      <c r="FC14" s="2"/>
      <c r="FD14" s="2"/>
      <c r="FE14" s="2"/>
      <c r="FF14" s="3"/>
      <c r="FG14" s="2"/>
      <c r="FI14" s="2"/>
      <c r="FJ14" s="2"/>
      <c r="FK14" s="2"/>
      <c r="FL14" s="2"/>
      <c r="FM14" s="2"/>
      <c r="FN14" s="2"/>
      <c r="FO14" s="2"/>
      <c r="FP14" s="3"/>
      <c r="FQ14" s="2"/>
      <c r="FS14" s="2"/>
      <c r="FT14" s="2"/>
      <c r="FU14" s="2"/>
      <c r="FV14" s="2"/>
      <c r="FW14" s="2"/>
      <c r="FX14" s="2"/>
      <c r="FY14" s="2"/>
      <c r="FZ14" s="3"/>
      <c r="GA14" s="2"/>
      <c r="GC14" s="2"/>
      <c r="GD14" s="2"/>
      <c r="GE14" s="2"/>
      <c r="GF14" s="2"/>
      <c r="GG14" s="2"/>
      <c r="GH14" s="2"/>
      <c r="GI14" s="2"/>
      <c r="GJ14" s="3"/>
      <c r="GK14" s="2"/>
      <c r="GM14" s="2"/>
      <c r="GN14" s="2"/>
      <c r="GO14" s="2"/>
      <c r="GP14" s="2"/>
      <c r="GQ14" s="2"/>
      <c r="GR14" s="2"/>
      <c r="GS14" s="2"/>
      <c r="GT14" s="3"/>
      <c r="GU14" s="2"/>
      <c r="GW14" s="1"/>
      <c r="GX14" s="1"/>
      <c r="GY14" s="1"/>
      <c r="HB14" s="1"/>
      <c r="HC14" s="1"/>
      <c r="HD14" s="3"/>
      <c r="HE14" s="1"/>
      <c r="HF14" s="1"/>
      <c r="HG14" s="1"/>
      <c r="HH14" s="1"/>
      <c r="HI14" s="1"/>
      <c r="HK14" s="1"/>
      <c r="HL14" s="1"/>
      <c r="HM14" s="3"/>
      <c r="HN14" s="1"/>
      <c r="HP14" s="2"/>
      <c r="HQ14" s="2"/>
      <c r="HR14" s="2"/>
      <c r="HS14" s="2"/>
      <c r="HT14" s="2"/>
      <c r="HU14" s="2"/>
      <c r="HV14" s="2"/>
      <c r="HW14" s="2"/>
      <c r="HX14" s="1"/>
      <c r="HY14" s="1"/>
      <c r="HZ14" s="1"/>
      <c r="IC14" s="1"/>
      <c r="ID14" s="1"/>
      <c r="IE14" s="3"/>
      <c r="IF14" s="1"/>
      <c r="IG14" s="1"/>
      <c r="IH14" s="1"/>
      <c r="II14" s="1"/>
      <c r="IJ14" s="1"/>
      <c r="IL14" s="1"/>
      <c r="IM14" s="1"/>
      <c r="IN14" s="3"/>
      <c r="IO14" s="1"/>
      <c r="IP14" s="2"/>
      <c r="IQ14" s="2"/>
      <c r="IR14" s="2"/>
      <c r="IS14" s="2"/>
      <c r="IT14" s="2"/>
      <c r="IU14" s="2"/>
      <c r="IV14" s="2"/>
      <c r="IW14" s="2"/>
    </row>
    <row r="15" spans="1:257" x14ac:dyDescent="0.25">
      <c r="G15" s="4"/>
      <c r="H15" s="4"/>
      <c r="I15" s="4"/>
      <c r="J15" s="4"/>
      <c r="K15" s="4"/>
      <c r="M15" s="16" t="s">
        <v>27</v>
      </c>
      <c r="N15" s="16" t="s">
        <v>26</v>
      </c>
      <c r="O15" s="2"/>
      <c r="P15" s="2"/>
      <c r="Q15" s="2"/>
      <c r="R15" s="2"/>
      <c r="S15" s="2"/>
      <c r="T15" s="3"/>
      <c r="U15" s="2"/>
      <c r="AH15" s="2"/>
      <c r="AI15" s="2"/>
      <c r="AJ15" s="2"/>
      <c r="AK15" s="2"/>
      <c r="AL15" s="2"/>
      <c r="AM15" s="2"/>
      <c r="AN15" s="2"/>
      <c r="AO15" s="3"/>
      <c r="AP15" s="2"/>
      <c r="BC15" s="2"/>
      <c r="BD15" s="2"/>
      <c r="BE15" s="2"/>
      <c r="BF15" s="2"/>
      <c r="BG15" s="2"/>
      <c r="BH15" s="2"/>
      <c r="BI15" s="2"/>
      <c r="BJ15" s="3"/>
      <c r="BK15" s="2"/>
      <c r="BM15" s="2"/>
      <c r="BN15" s="2"/>
      <c r="BO15" s="2"/>
      <c r="BP15" s="2"/>
      <c r="BQ15" s="2"/>
      <c r="BR15" s="2"/>
      <c r="BS15" s="2"/>
      <c r="BT15" s="3"/>
      <c r="BU15" s="2"/>
      <c r="BW15" s="2"/>
      <c r="BX15" s="2"/>
      <c r="BY15" s="2"/>
      <c r="BZ15" s="2"/>
      <c r="CA15" s="2"/>
      <c r="CB15" s="2"/>
      <c r="CC15" s="2"/>
      <c r="CD15" s="3"/>
      <c r="CE15" s="2"/>
      <c r="CG15" s="2"/>
      <c r="CH15" s="2"/>
      <c r="CI15" s="2"/>
      <c r="CJ15" s="2"/>
      <c r="CK15" s="2"/>
      <c r="CL15" s="2"/>
      <c r="CM15" s="2"/>
      <c r="CN15" s="3"/>
      <c r="CO15" s="2"/>
      <c r="CQ15" s="2"/>
      <c r="CR15" s="2"/>
      <c r="CS15" s="2"/>
      <c r="CT15" s="2"/>
      <c r="CU15" s="2"/>
      <c r="CV15" s="2"/>
      <c r="CW15" s="2"/>
      <c r="CX15" s="3"/>
      <c r="CY15" s="2"/>
      <c r="DA15" s="2"/>
      <c r="DB15" s="2"/>
      <c r="DC15" s="2"/>
      <c r="DD15" s="2"/>
      <c r="DE15" s="2"/>
      <c r="DF15" s="2"/>
      <c r="DG15" s="2"/>
      <c r="DH15" s="3"/>
      <c r="DI15" s="2"/>
      <c r="DK15" s="2"/>
      <c r="DL15" s="2"/>
      <c r="DM15" s="2"/>
      <c r="DN15" s="2"/>
      <c r="DO15" s="2"/>
      <c r="DP15" s="2"/>
      <c r="DQ15" s="2"/>
      <c r="DR15" s="3"/>
      <c r="DS15" s="2"/>
      <c r="DU15" s="2"/>
      <c r="DV15" s="2"/>
      <c r="DW15" s="2"/>
      <c r="DX15" s="2"/>
      <c r="DY15" s="2"/>
      <c r="DZ15" s="2"/>
      <c r="EA15" s="2"/>
      <c r="EB15" s="3"/>
      <c r="EC15" s="2"/>
      <c r="EE15" s="2"/>
      <c r="EF15" s="2"/>
      <c r="EG15" s="2"/>
      <c r="EH15" s="2"/>
      <c r="EI15" s="2"/>
      <c r="EJ15" s="2"/>
      <c r="EK15" s="2"/>
      <c r="EL15" s="3"/>
      <c r="EM15" s="2"/>
      <c r="EO15" s="2"/>
      <c r="EP15" s="2"/>
      <c r="EQ15" s="2"/>
      <c r="ER15" s="2"/>
      <c r="ES15" s="2"/>
      <c r="ET15" s="2"/>
      <c r="EU15" s="2"/>
      <c r="EV15" s="3"/>
      <c r="EW15" s="2"/>
      <c r="EY15" s="2"/>
      <c r="EZ15" s="2"/>
      <c r="FA15" s="2"/>
      <c r="FB15" s="2"/>
      <c r="FC15" s="2"/>
      <c r="FD15" s="2"/>
      <c r="FE15" s="2"/>
      <c r="FF15" s="3"/>
      <c r="FG15" s="2"/>
      <c r="FI15" s="2"/>
      <c r="FJ15" s="2"/>
      <c r="FK15" s="2"/>
      <c r="FL15" s="2"/>
      <c r="FM15" s="2"/>
      <c r="FN15" s="2"/>
      <c r="FO15" s="2"/>
      <c r="FP15" s="3"/>
      <c r="FQ15" s="2"/>
      <c r="FS15" s="2"/>
      <c r="FT15" s="2"/>
      <c r="FU15" s="2"/>
      <c r="FV15" s="2"/>
      <c r="FW15" s="2"/>
      <c r="FX15" s="2"/>
      <c r="FY15" s="2"/>
      <c r="FZ15" s="3"/>
      <c r="GA15" s="2"/>
      <c r="GC15" s="2"/>
      <c r="GD15" s="2"/>
      <c r="GE15" s="2"/>
      <c r="GF15" s="2"/>
      <c r="GG15" s="2"/>
      <c r="GH15" s="2"/>
      <c r="GI15" s="2"/>
      <c r="GJ15" s="3"/>
      <c r="GK15" s="2"/>
      <c r="GM15" s="2"/>
      <c r="GN15" s="2"/>
      <c r="GO15" s="2"/>
      <c r="GP15" s="2"/>
      <c r="GQ15" s="2"/>
      <c r="GR15" s="2"/>
      <c r="GS15" s="2"/>
      <c r="GT15" s="3"/>
      <c r="GU15" s="2"/>
      <c r="GW15" s="1"/>
      <c r="GX15" s="1"/>
      <c r="GY15" s="1"/>
      <c r="HB15" s="1"/>
      <c r="HC15" s="1"/>
      <c r="HD15" s="3"/>
      <c r="HE15" s="1"/>
      <c r="HF15" s="1"/>
      <c r="HG15" s="1"/>
      <c r="HH15" s="1"/>
      <c r="HI15" s="1"/>
      <c r="HK15" s="1"/>
      <c r="HL15" s="1"/>
      <c r="HM15" s="3"/>
      <c r="HN15" s="1"/>
      <c r="HP15" s="2"/>
      <c r="HQ15" s="2"/>
      <c r="HR15" s="2"/>
      <c r="HS15" s="2"/>
      <c r="HT15" s="2"/>
      <c r="HU15" s="2"/>
      <c r="HV15" s="2"/>
      <c r="HW15" s="2"/>
      <c r="HX15" s="1"/>
      <c r="HY15" s="1"/>
      <c r="HZ15" s="1"/>
      <c r="IC15" s="1"/>
      <c r="ID15" s="1"/>
      <c r="IE15" s="3"/>
      <c r="IF15" s="1"/>
      <c r="IG15" s="1"/>
      <c r="IH15" s="1"/>
      <c r="II15" s="1"/>
      <c r="IJ15" s="1"/>
      <c r="IL15" s="1"/>
      <c r="IM15" s="1"/>
      <c r="IN15" s="3"/>
      <c r="IO15" s="1"/>
      <c r="IP15" s="2"/>
      <c r="IQ15" s="2"/>
      <c r="IR15" s="2"/>
      <c r="IS15" s="2"/>
      <c r="IT15" s="2"/>
      <c r="IU15" s="2"/>
      <c r="IV15" s="2"/>
      <c r="IW15" s="2"/>
    </row>
    <row r="16" spans="1:257" x14ac:dyDescent="0.25">
      <c r="A16" t="s">
        <v>7</v>
      </c>
      <c r="B16" t="s">
        <v>14</v>
      </c>
      <c r="D16" t="s">
        <v>8</v>
      </c>
      <c r="E16" s="13">
        <v>432056</v>
      </c>
      <c r="F16" t="s">
        <v>9</v>
      </c>
      <c r="G16" s="5">
        <v>11525</v>
      </c>
      <c r="H16" s="5">
        <v>0</v>
      </c>
      <c r="I16" s="5">
        <v>11525</v>
      </c>
      <c r="J16" s="5">
        <v>0</v>
      </c>
      <c r="K16" s="5">
        <v>11525</v>
      </c>
      <c r="L16" s="4">
        <f>+J16/I16</f>
        <v>0</v>
      </c>
      <c r="M16" s="2"/>
      <c r="N16" s="2"/>
      <c r="O16" s="2"/>
      <c r="P16" s="2"/>
      <c r="Q16" s="2"/>
      <c r="R16" s="2"/>
      <c r="S16" s="2"/>
      <c r="T16" s="3"/>
      <c r="U16" s="2"/>
      <c r="X16" s="1"/>
      <c r="Z16" s="1"/>
      <c r="AD16" s="1"/>
      <c r="AH16" s="2"/>
      <c r="AI16" s="2"/>
      <c r="AJ16" s="2"/>
      <c r="AK16" s="2"/>
      <c r="AL16" s="2"/>
      <c r="AM16" s="2"/>
      <c r="AN16" s="2"/>
      <c r="AO16" s="3"/>
      <c r="AP16" s="2"/>
      <c r="AS16" s="1"/>
      <c r="AU16" s="1"/>
      <c r="AY16" s="1"/>
      <c r="BC16" s="2"/>
      <c r="BD16" s="2"/>
      <c r="BE16" s="2"/>
      <c r="BF16" s="2"/>
      <c r="BG16" s="2"/>
      <c r="BH16" s="2"/>
      <c r="BI16" s="2"/>
      <c r="BJ16" s="3"/>
      <c r="BK16" s="2"/>
      <c r="BM16" s="2"/>
      <c r="BN16" s="2"/>
      <c r="BO16" s="2"/>
      <c r="BP16" s="2"/>
      <c r="BQ16" s="2"/>
      <c r="BR16" s="2"/>
      <c r="BS16" s="2"/>
      <c r="BT16" s="3"/>
      <c r="BU16" s="2"/>
      <c r="BW16" s="2"/>
      <c r="BX16" s="2"/>
      <c r="BY16" s="2"/>
      <c r="BZ16" s="2"/>
      <c r="CA16" s="2"/>
      <c r="CB16" s="2"/>
      <c r="CC16" s="2"/>
      <c r="CD16" s="3"/>
      <c r="CE16" s="2"/>
      <c r="CG16" s="2"/>
      <c r="CH16" s="2"/>
      <c r="CI16" s="2"/>
      <c r="CJ16" s="2"/>
      <c r="CK16" s="2"/>
      <c r="CL16" s="2"/>
      <c r="CM16" s="2"/>
      <c r="CN16" s="3"/>
      <c r="CO16" s="2"/>
      <c r="CQ16" s="2"/>
      <c r="CR16" s="2"/>
      <c r="CS16" s="2"/>
      <c r="CT16" s="2"/>
      <c r="CU16" s="2"/>
      <c r="CV16" s="2"/>
      <c r="CW16" s="2"/>
      <c r="CX16" s="3"/>
      <c r="CY16" s="2"/>
      <c r="DA16" s="2"/>
      <c r="DB16" s="2"/>
      <c r="DC16" s="2"/>
      <c r="DD16" s="2"/>
      <c r="DE16" s="2"/>
      <c r="DF16" s="2"/>
      <c r="DG16" s="2"/>
      <c r="DH16" s="3"/>
      <c r="DI16" s="2"/>
      <c r="DK16" s="2"/>
      <c r="DL16" s="2"/>
      <c r="DM16" s="2"/>
      <c r="DN16" s="2"/>
      <c r="DO16" s="2"/>
      <c r="DP16" s="2"/>
      <c r="DQ16" s="2"/>
      <c r="DR16" s="3"/>
      <c r="DS16" s="2"/>
      <c r="DU16" s="2"/>
      <c r="DV16" s="2"/>
      <c r="DW16" s="2"/>
      <c r="DX16" s="2"/>
      <c r="DY16" s="2"/>
      <c r="DZ16" s="2"/>
      <c r="EA16" s="2"/>
      <c r="EB16" s="3"/>
      <c r="EC16" s="2"/>
      <c r="EE16" s="2"/>
      <c r="EF16" s="2"/>
      <c r="EG16" s="2"/>
      <c r="EH16" s="2"/>
      <c r="EI16" s="2"/>
      <c r="EJ16" s="2"/>
      <c r="EK16" s="2"/>
      <c r="EL16" s="3"/>
      <c r="EM16" s="2"/>
      <c r="EO16" s="2"/>
      <c r="EP16" s="2"/>
      <c r="EQ16" s="2"/>
      <c r="ER16" s="2"/>
      <c r="ES16" s="2"/>
      <c r="ET16" s="2"/>
      <c r="EU16" s="2"/>
      <c r="EV16" s="3"/>
      <c r="EW16" s="2"/>
      <c r="EY16" s="2"/>
      <c r="EZ16" s="2"/>
      <c r="FA16" s="2"/>
      <c r="FB16" s="2"/>
      <c r="FC16" s="2"/>
      <c r="FD16" s="2"/>
      <c r="FE16" s="2"/>
      <c r="FF16" s="3"/>
      <c r="FG16" s="2"/>
      <c r="FI16" s="2"/>
      <c r="FJ16" s="2"/>
      <c r="FK16" s="2"/>
      <c r="FL16" s="2"/>
      <c r="FM16" s="2"/>
      <c r="FN16" s="2"/>
      <c r="FO16" s="2"/>
      <c r="FP16" s="3"/>
      <c r="FQ16" s="2"/>
      <c r="FS16" s="2"/>
      <c r="FT16" s="2"/>
      <c r="FU16" s="2"/>
      <c r="FV16" s="2"/>
      <c r="FW16" s="2"/>
      <c r="FX16" s="2"/>
      <c r="FY16" s="2"/>
      <c r="FZ16" s="3"/>
      <c r="GA16" s="2"/>
      <c r="GC16" s="2"/>
      <c r="GD16" s="2"/>
      <c r="GE16" s="2"/>
      <c r="GF16" s="2"/>
      <c r="GG16" s="2"/>
      <c r="GH16" s="2"/>
      <c r="GI16" s="2"/>
      <c r="GJ16" s="3"/>
      <c r="GK16" s="2"/>
      <c r="GM16" s="2"/>
      <c r="GN16" s="2"/>
      <c r="GO16" s="2"/>
      <c r="GP16" s="2"/>
      <c r="GQ16" s="2"/>
      <c r="GR16" s="2"/>
      <c r="GS16" s="2"/>
      <c r="GT16" s="3"/>
      <c r="GU16" s="2"/>
      <c r="GW16" s="1"/>
      <c r="GX16" s="1"/>
      <c r="GY16" s="1"/>
      <c r="HB16" s="1"/>
      <c r="HC16" s="1"/>
      <c r="HD16" s="3"/>
      <c r="HE16" s="1"/>
      <c r="HF16" s="1"/>
      <c r="HG16" s="1"/>
      <c r="HH16" s="1"/>
      <c r="HI16" s="1"/>
      <c r="HK16" s="1"/>
      <c r="HL16" s="1"/>
      <c r="HM16" s="3"/>
      <c r="HN16" s="1"/>
      <c r="HP16" s="2"/>
      <c r="HQ16" s="2"/>
      <c r="HR16" s="2"/>
      <c r="HS16" s="2"/>
      <c r="HT16" s="2"/>
      <c r="HU16" s="2"/>
      <c r="HV16" s="2"/>
      <c r="HW16" s="2"/>
      <c r="HX16" s="1"/>
      <c r="HY16" s="1"/>
      <c r="HZ16" s="1"/>
      <c r="IC16" s="1"/>
      <c r="ID16" s="1"/>
      <c r="IE16" s="3"/>
      <c r="IF16" s="1"/>
      <c r="IG16" s="1"/>
      <c r="IH16" s="1"/>
      <c r="II16" s="1"/>
      <c r="IJ16" s="1"/>
      <c r="IL16" s="1"/>
      <c r="IM16" s="1"/>
      <c r="IN16" s="3"/>
      <c r="IO16" s="1"/>
      <c r="IP16" s="2"/>
      <c r="IQ16" s="2"/>
      <c r="IR16" s="2"/>
      <c r="IS16" s="2"/>
      <c r="IT16" s="2"/>
      <c r="IU16" s="2"/>
      <c r="IV16" s="2"/>
      <c r="IW16" s="2"/>
    </row>
    <row r="17" spans="1:257" x14ac:dyDescent="0.25">
      <c r="A17" t="s">
        <v>7</v>
      </c>
      <c r="B17" t="s">
        <v>14</v>
      </c>
      <c r="D17" t="s">
        <v>8</v>
      </c>
      <c r="E17" s="13" t="s">
        <v>10</v>
      </c>
      <c r="F17" t="s">
        <v>11</v>
      </c>
      <c r="G17" s="5">
        <v>22900000</v>
      </c>
      <c r="H17" s="5">
        <v>0</v>
      </c>
      <c r="I17" s="5">
        <v>22900000</v>
      </c>
      <c r="J17" s="5">
        <f>14086250.06+9974739.64</f>
        <v>24060989.700000003</v>
      </c>
      <c r="K17" s="10">
        <f>+I17-J17</f>
        <v>-1160989.700000003</v>
      </c>
      <c r="L17" s="4">
        <f>+J17/I17</f>
        <v>1.0506982401746727</v>
      </c>
      <c r="M17" s="2">
        <v>1007000</v>
      </c>
      <c r="N17" s="2">
        <f t="shared" ref="N17:N23" si="2">+M17-K17</f>
        <v>2167989.700000003</v>
      </c>
      <c r="O17" s="2"/>
      <c r="P17" s="5">
        <v>8900000</v>
      </c>
      <c r="Q17" s="2"/>
      <c r="R17" s="2"/>
      <c r="S17" s="2"/>
      <c r="T17" s="3"/>
      <c r="U17" s="2"/>
      <c r="X17" s="1"/>
      <c r="Z17" s="1"/>
      <c r="AA17" s="1"/>
      <c r="AC17" s="1"/>
      <c r="AD17" s="1"/>
      <c r="AF17" s="1"/>
      <c r="AH17" s="2"/>
      <c r="AI17" s="2"/>
      <c r="AJ17" s="2"/>
      <c r="AK17" s="2"/>
      <c r="AL17" s="2"/>
      <c r="AM17" s="2"/>
      <c r="AN17" s="2"/>
      <c r="AO17" s="3"/>
      <c r="AP17" s="2"/>
      <c r="AS17" s="1"/>
      <c r="AU17" s="1"/>
      <c r="AV17" s="1"/>
      <c r="AX17" s="1"/>
      <c r="AY17" s="1"/>
      <c r="BA17" s="1"/>
      <c r="BC17" s="2"/>
      <c r="BD17" s="2"/>
      <c r="BE17" s="2"/>
      <c r="BF17" s="2"/>
      <c r="BG17" s="2"/>
      <c r="BH17" s="2"/>
      <c r="BI17" s="2"/>
      <c r="BJ17" s="3"/>
      <c r="BK17" s="2"/>
      <c r="BM17" s="2"/>
      <c r="BN17" s="2"/>
      <c r="BO17" s="2"/>
      <c r="BP17" s="2"/>
      <c r="BQ17" s="2"/>
      <c r="BR17" s="2"/>
      <c r="BS17" s="2"/>
      <c r="BT17" s="3"/>
      <c r="BU17" s="2"/>
      <c r="BW17" s="2"/>
      <c r="BX17" s="2"/>
      <c r="BY17" s="2"/>
      <c r="BZ17" s="2"/>
      <c r="CA17" s="2"/>
      <c r="CB17" s="2"/>
      <c r="CC17" s="2"/>
      <c r="CD17" s="3"/>
      <c r="CE17" s="2"/>
      <c r="CG17" s="2"/>
      <c r="CH17" s="2"/>
      <c r="CI17" s="2"/>
      <c r="CJ17" s="2"/>
      <c r="CK17" s="2"/>
      <c r="CL17" s="2"/>
      <c r="CM17" s="2"/>
      <c r="CN17" s="3"/>
      <c r="CO17" s="2"/>
      <c r="CQ17" s="2"/>
      <c r="CR17" s="2"/>
      <c r="CS17" s="2"/>
      <c r="CT17" s="2"/>
      <c r="CU17" s="2"/>
      <c r="CV17" s="2"/>
      <c r="CW17" s="2"/>
      <c r="CX17" s="3"/>
      <c r="CY17" s="2"/>
      <c r="DA17" s="2"/>
      <c r="DB17" s="2"/>
      <c r="DC17" s="2"/>
      <c r="DD17" s="2"/>
      <c r="DE17" s="2"/>
      <c r="DF17" s="2"/>
      <c r="DG17" s="2"/>
      <c r="DH17" s="3"/>
      <c r="DI17" s="2"/>
      <c r="DK17" s="2"/>
      <c r="DL17" s="2"/>
      <c r="DM17" s="2"/>
      <c r="DN17" s="2"/>
      <c r="DO17" s="2"/>
      <c r="DP17" s="2"/>
      <c r="DQ17" s="2"/>
      <c r="DR17" s="3"/>
      <c r="DS17" s="2"/>
      <c r="DU17" s="2"/>
      <c r="DV17" s="2"/>
      <c r="DW17" s="2"/>
      <c r="DX17" s="2"/>
      <c r="DY17" s="2"/>
      <c r="DZ17" s="2"/>
      <c r="EA17" s="2"/>
      <c r="EB17" s="3"/>
      <c r="EC17" s="2"/>
      <c r="EE17" s="2"/>
      <c r="EF17" s="2"/>
      <c r="EG17" s="2"/>
      <c r="EH17" s="2"/>
      <c r="EI17" s="2"/>
      <c r="EJ17" s="2"/>
      <c r="EK17" s="2"/>
      <c r="EL17" s="3"/>
      <c r="EM17" s="2"/>
      <c r="EO17" s="2"/>
      <c r="EP17" s="2"/>
      <c r="EQ17" s="2"/>
      <c r="ER17" s="2"/>
      <c r="ES17" s="2"/>
      <c r="ET17" s="2"/>
      <c r="EU17" s="2"/>
      <c r="EV17" s="3"/>
      <c r="EW17" s="2"/>
      <c r="EY17" s="2"/>
      <c r="EZ17" s="2"/>
      <c r="FA17" s="2"/>
      <c r="FB17" s="2"/>
      <c r="FC17" s="2"/>
      <c r="FD17" s="2"/>
      <c r="FE17" s="2"/>
      <c r="FF17" s="3"/>
      <c r="FG17" s="2"/>
      <c r="FI17" s="2"/>
      <c r="FJ17" s="2"/>
      <c r="FK17" s="2"/>
      <c r="FL17" s="2"/>
      <c r="FM17" s="2"/>
      <c r="FN17" s="2"/>
      <c r="FO17" s="2"/>
      <c r="FP17" s="3"/>
      <c r="FQ17" s="2"/>
      <c r="FS17" s="2"/>
      <c r="FT17" s="2"/>
      <c r="FU17" s="2"/>
      <c r="FV17" s="2"/>
      <c r="FW17" s="2"/>
      <c r="FX17" s="2"/>
      <c r="FY17" s="2"/>
      <c r="FZ17" s="3"/>
      <c r="GA17" s="2"/>
      <c r="GC17" s="2"/>
      <c r="GD17" s="2"/>
      <c r="GE17" s="2"/>
      <c r="GF17" s="2"/>
      <c r="GG17" s="2"/>
      <c r="GH17" s="2"/>
      <c r="GI17" s="2"/>
      <c r="GJ17" s="3"/>
      <c r="GK17" s="2"/>
      <c r="GM17" s="2"/>
      <c r="GN17" s="2"/>
      <c r="GO17" s="2"/>
      <c r="GP17" s="2"/>
      <c r="GQ17" s="2"/>
      <c r="GR17" s="2"/>
      <c r="GS17" s="2"/>
      <c r="GT17" s="3"/>
      <c r="GU17" s="2"/>
      <c r="GW17" s="1"/>
      <c r="GX17" s="1"/>
      <c r="GY17" s="1"/>
      <c r="HB17" s="1"/>
      <c r="HC17" s="1"/>
      <c r="HD17" s="3"/>
      <c r="HE17" s="1"/>
      <c r="HF17" s="1"/>
      <c r="HG17" s="1"/>
      <c r="HH17" s="1"/>
      <c r="HI17" s="1"/>
      <c r="HK17" s="1"/>
      <c r="HL17" s="1"/>
      <c r="HM17" s="3"/>
      <c r="HN17" s="1"/>
      <c r="HP17" s="2"/>
      <c r="HQ17" s="2"/>
      <c r="HR17" s="2"/>
      <c r="HS17" s="2"/>
      <c r="HT17" s="2"/>
      <c r="HU17" s="2"/>
      <c r="HV17" s="2"/>
      <c r="HW17" s="2"/>
      <c r="HX17" s="1"/>
      <c r="HY17" s="1"/>
      <c r="HZ17" s="1"/>
      <c r="IC17" s="1"/>
      <c r="ID17" s="1"/>
      <c r="IE17" s="3"/>
      <c r="IF17" s="1"/>
      <c r="IG17" s="1"/>
      <c r="IH17" s="1"/>
      <c r="II17" s="1"/>
      <c r="IJ17" s="1"/>
      <c r="IL17" s="1"/>
      <c r="IM17" s="1"/>
      <c r="IN17" s="3"/>
      <c r="IO17" s="1"/>
      <c r="IP17" s="2"/>
      <c r="IQ17" s="2"/>
      <c r="IR17" s="2"/>
      <c r="IS17" s="2"/>
      <c r="IT17" s="2"/>
      <c r="IU17" s="2"/>
      <c r="IV17" s="2"/>
      <c r="IW17" s="2"/>
    </row>
    <row r="18" spans="1:257" x14ac:dyDescent="0.25">
      <c r="A18" t="s">
        <v>7</v>
      </c>
      <c r="B18" t="s">
        <v>15</v>
      </c>
      <c r="D18" t="s">
        <v>8</v>
      </c>
      <c r="E18" s="13">
        <v>432056</v>
      </c>
      <c r="F18" t="s">
        <v>9</v>
      </c>
      <c r="G18" s="5">
        <v>7246</v>
      </c>
      <c r="H18" s="5">
        <v>0</v>
      </c>
      <c r="I18" s="5">
        <v>7246</v>
      </c>
      <c r="J18" s="5">
        <v>0</v>
      </c>
      <c r="K18" s="5">
        <v>7246</v>
      </c>
      <c r="L18" s="4">
        <f t="shared" ref="L18:L25" si="3">+J18/I18</f>
        <v>0</v>
      </c>
      <c r="M18" s="2"/>
      <c r="N18" s="2"/>
      <c r="O18" s="2"/>
      <c r="P18" s="5"/>
      <c r="Q18" s="2"/>
      <c r="R18" s="2"/>
      <c r="S18" s="2"/>
      <c r="T18" s="3"/>
      <c r="U18" s="2"/>
      <c r="X18" s="1"/>
      <c r="Z18" s="1"/>
      <c r="AD18" s="1"/>
      <c r="AH18" s="2"/>
      <c r="AI18" s="2"/>
      <c r="AJ18" s="2"/>
      <c r="AK18" s="2"/>
      <c r="AL18" s="2"/>
      <c r="AM18" s="2"/>
      <c r="AN18" s="2"/>
      <c r="AO18" s="3"/>
      <c r="AP18" s="2"/>
      <c r="AS18" s="1"/>
      <c r="AU18" s="1"/>
      <c r="AY18" s="1"/>
      <c r="BC18" s="2"/>
      <c r="BD18" s="2"/>
      <c r="BE18" s="2"/>
      <c r="BF18" s="2"/>
      <c r="BG18" s="2"/>
      <c r="BH18" s="2"/>
      <c r="BI18" s="2"/>
      <c r="BJ18" s="3"/>
      <c r="BK18" s="2"/>
      <c r="BM18" s="2"/>
      <c r="BN18" s="2"/>
      <c r="BO18" s="2"/>
      <c r="BP18" s="2"/>
      <c r="BQ18" s="2"/>
      <c r="BR18" s="2"/>
      <c r="BS18" s="2"/>
      <c r="BT18" s="3"/>
      <c r="BU18" s="2"/>
      <c r="BW18" s="2"/>
      <c r="BX18" s="2"/>
      <c r="BY18" s="2"/>
      <c r="BZ18" s="2"/>
      <c r="CA18" s="2"/>
      <c r="CB18" s="2"/>
      <c r="CC18" s="2"/>
      <c r="CD18" s="3"/>
      <c r="CE18" s="2"/>
      <c r="CG18" s="2"/>
      <c r="CH18" s="2"/>
      <c r="CI18" s="2"/>
      <c r="CJ18" s="2"/>
      <c r="CK18" s="2"/>
      <c r="CL18" s="2"/>
      <c r="CM18" s="2"/>
      <c r="CN18" s="3"/>
      <c r="CO18" s="2"/>
      <c r="CQ18" s="2"/>
      <c r="CR18" s="2"/>
      <c r="CS18" s="2"/>
      <c r="CT18" s="2"/>
      <c r="CU18" s="2"/>
      <c r="CV18" s="2"/>
      <c r="CW18" s="2"/>
      <c r="CX18" s="3"/>
      <c r="CY18" s="2"/>
      <c r="DA18" s="2"/>
      <c r="DB18" s="2"/>
      <c r="DC18" s="2"/>
      <c r="DD18" s="2"/>
      <c r="DE18" s="2"/>
      <c r="DF18" s="2"/>
      <c r="DG18" s="2"/>
      <c r="DH18" s="3"/>
      <c r="DI18" s="2"/>
      <c r="DK18" s="2"/>
      <c r="DL18" s="2"/>
      <c r="DM18" s="2"/>
      <c r="DN18" s="2"/>
      <c r="DO18" s="2"/>
      <c r="DP18" s="2"/>
      <c r="DQ18" s="2"/>
      <c r="DR18" s="3"/>
      <c r="DS18" s="2"/>
      <c r="DU18" s="2"/>
      <c r="DV18" s="2"/>
      <c r="DW18" s="2"/>
      <c r="DX18" s="2"/>
      <c r="DY18" s="2"/>
      <c r="DZ18" s="2"/>
      <c r="EA18" s="2"/>
      <c r="EB18" s="3"/>
      <c r="EC18" s="2"/>
      <c r="EE18" s="2"/>
      <c r="EF18" s="2"/>
      <c r="EG18" s="2"/>
      <c r="EH18" s="2"/>
      <c r="EI18" s="2"/>
      <c r="EJ18" s="2"/>
      <c r="EK18" s="2"/>
      <c r="EL18" s="3"/>
      <c r="EM18" s="2"/>
      <c r="EO18" s="2"/>
      <c r="EP18" s="2"/>
      <c r="EQ18" s="2"/>
      <c r="ER18" s="2"/>
      <c r="ES18" s="2"/>
      <c r="ET18" s="2"/>
      <c r="EU18" s="2"/>
      <c r="EV18" s="3"/>
      <c r="EW18" s="2"/>
      <c r="EY18" s="2"/>
      <c r="EZ18" s="2"/>
      <c r="FA18" s="2"/>
      <c r="FB18" s="2"/>
      <c r="FC18" s="2"/>
      <c r="FD18" s="2"/>
      <c r="FE18" s="2"/>
      <c r="FF18" s="3"/>
      <c r="FG18" s="2"/>
      <c r="FI18" s="2"/>
      <c r="FJ18" s="2"/>
      <c r="FK18" s="2"/>
      <c r="FL18" s="2"/>
      <c r="FM18" s="2"/>
      <c r="FN18" s="2"/>
      <c r="FO18" s="2"/>
      <c r="FP18" s="3"/>
      <c r="FQ18" s="2"/>
      <c r="FS18" s="2"/>
      <c r="FT18" s="2"/>
      <c r="FU18" s="2"/>
      <c r="FV18" s="2"/>
      <c r="FW18" s="2"/>
      <c r="FX18" s="2"/>
      <c r="FY18" s="2"/>
      <c r="FZ18" s="3"/>
      <c r="GA18" s="2"/>
      <c r="GC18" s="2"/>
      <c r="GD18" s="2"/>
      <c r="GE18" s="2"/>
      <c r="GF18" s="2"/>
      <c r="GG18" s="2"/>
      <c r="GH18" s="2"/>
      <c r="GI18" s="2"/>
      <c r="GJ18" s="3"/>
      <c r="GK18" s="2"/>
      <c r="GM18" s="2"/>
      <c r="GN18" s="2"/>
      <c r="GO18" s="2"/>
      <c r="GP18" s="2"/>
      <c r="GQ18" s="2"/>
      <c r="GR18" s="2"/>
      <c r="GS18" s="2"/>
      <c r="GT18" s="3"/>
      <c r="GU18" s="2"/>
      <c r="GW18" s="1"/>
      <c r="GX18" s="1"/>
      <c r="GY18" s="1"/>
      <c r="HB18" s="1"/>
      <c r="HC18" s="1"/>
      <c r="HD18" s="3"/>
      <c r="HE18" s="1"/>
      <c r="HF18" s="1"/>
      <c r="HG18" s="1"/>
      <c r="HH18" s="1"/>
      <c r="HI18" s="1"/>
      <c r="HK18" s="1"/>
      <c r="HL18" s="1"/>
      <c r="HM18" s="3"/>
      <c r="HN18" s="1"/>
      <c r="HP18" s="2"/>
      <c r="HQ18" s="2"/>
      <c r="HR18" s="2"/>
      <c r="HS18" s="2"/>
      <c r="HT18" s="2"/>
      <c r="HU18" s="2"/>
      <c r="HV18" s="2"/>
      <c r="HW18" s="2"/>
      <c r="HX18" s="1"/>
      <c r="HY18" s="1"/>
      <c r="HZ18" s="1"/>
      <c r="IC18" s="1"/>
      <c r="ID18" s="1"/>
      <c r="IE18" s="3"/>
      <c r="IF18" s="1"/>
      <c r="IG18" s="1"/>
      <c r="IH18" s="1"/>
      <c r="II18" s="1"/>
      <c r="IJ18" s="1"/>
      <c r="IL18" s="1"/>
      <c r="IM18" s="1"/>
      <c r="IN18" s="3"/>
      <c r="IO18" s="1"/>
      <c r="IP18" s="2"/>
      <c r="IQ18" s="2"/>
      <c r="IR18" s="2"/>
      <c r="IS18" s="2"/>
      <c r="IT18" s="2"/>
      <c r="IU18" s="2"/>
      <c r="IV18" s="2"/>
      <c r="IW18" s="2"/>
    </row>
    <row r="19" spans="1:257" x14ac:dyDescent="0.25">
      <c r="A19" t="s">
        <v>7</v>
      </c>
      <c r="B19" t="s">
        <v>15</v>
      </c>
      <c r="D19" t="s">
        <v>8</v>
      </c>
      <c r="E19" s="13" t="s">
        <v>10</v>
      </c>
      <c r="F19" t="s">
        <v>11</v>
      </c>
      <c r="G19" s="5">
        <v>10000000</v>
      </c>
      <c r="H19" s="5">
        <v>0</v>
      </c>
      <c r="I19" s="5">
        <v>10000000</v>
      </c>
      <c r="J19" s="5">
        <f>7643326.13+3239347.84</f>
        <v>10882673.969999999</v>
      </c>
      <c r="K19" s="10">
        <f>+I19-J19</f>
        <v>-882673.96999999881</v>
      </c>
      <c r="L19" s="4">
        <f t="shared" si="3"/>
        <v>1.0882673969999999</v>
      </c>
      <c r="M19" s="2">
        <f>744800+3711974</f>
        <v>4456774</v>
      </c>
      <c r="N19" s="2">
        <f t="shared" si="2"/>
        <v>5339447.9699999988</v>
      </c>
      <c r="O19" s="2"/>
      <c r="P19" s="5">
        <v>5000000</v>
      </c>
      <c r="Q19" s="2"/>
      <c r="R19" s="2"/>
      <c r="S19" s="2"/>
      <c r="T19" s="3"/>
      <c r="U19" s="2"/>
      <c r="X19" s="1"/>
      <c r="Z19" s="1"/>
      <c r="AA19" s="1"/>
      <c r="AC19" s="1"/>
      <c r="AD19" s="1"/>
      <c r="AF19" s="1"/>
      <c r="AH19" s="2"/>
      <c r="AI19" s="2"/>
      <c r="AJ19" s="2"/>
      <c r="AK19" s="2"/>
      <c r="AL19" s="2"/>
      <c r="AM19" s="2"/>
      <c r="AN19" s="2"/>
      <c r="AO19" s="3"/>
      <c r="AP19" s="2"/>
      <c r="AS19" s="1"/>
      <c r="AU19" s="1"/>
      <c r="AV19" s="1"/>
      <c r="AX19" s="1"/>
      <c r="AY19" s="1"/>
      <c r="BA19" s="1"/>
      <c r="BC19" s="2"/>
      <c r="BD19" s="2"/>
      <c r="BE19" s="2"/>
      <c r="BF19" s="2"/>
      <c r="BG19" s="2"/>
      <c r="BH19" s="2"/>
      <c r="BI19" s="2"/>
      <c r="BJ19" s="3"/>
      <c r="BK19" s="2"/>
      <c r="BM19" s="2"/>
      <c r="BN19" s="2"/>
      <c r="BO19" s="2"/>
      <c r="BP19" s="2"/>
      <c r="BQ19" s="2"/>
      <c r="BR19" s="2"/>
      <c r="BS19" s="2"/>
      <c r="BT19" s="3"/>
      <c r="BU19" s="2"/>
      <c r="BW19" s="2"/>
      <c r="BX19" s="2"/>
      <c r="BY19" s="2"/>
      <c r="BZ19" s="2"/>
      <c r="CA19" s="2"/>
      <c r="CB19" s="2"/>
      <c r="CC19" s="2"/>
      <c r="CD19" s="3"/>
      <c r="CE19" s="2"/>
      <c r="CG19" s="2"/>
      <c r="CH19" s="2"/>
      <c r="CI19" s="2"/>
      <c r="CJ19" s="2"/>
      <c r="CK19" s="2"/>
      <c r="CL19" s="2"/>
      <c r="CM19" s="2"/>
      <c r="CN19" s="3"/>
      <c r="CO19" s="2"/>
      <c r="CQ19" s="2"/>
      <c r="CR19" s="2"/>
      <c r="CS19" s="2"/>
      <c r="CT19" s="2"/>
      <c r="CU19" s="2"/>
      <c r="CV19" s="2"/>
      <c r="CW19" s="2"/>
      <c r="CX19" s="3"/>
      <c r="CY19" s="2"/>
      <c r="DA19" s="2"/>
      <c r="DB19" s="2"/>
      <c r="DC19" s="2"/>
      <c r="DD19" s="2"/>
      <c r="DE19" s="2"/>
      <c r="DF19" s="2"/>
      <c r="DG19" s="2"/>
      <c r="DH19" s="3"/>
      <c r="DI19" s="2"/>
      <c r="DK19" s="2"/>
      <c r="DL19" s="2"/>
      <c r="DM19" s="2"/>
      <c r="DN19" s="2"/>
      <c r="DO19" s="2"/>
      <c r="DP19" s="2"/>
      <c r="DQ19" s="2"/>
      <c r="DR19" s="3"/>
      <c r="DS19" s="2"/>
      <c r="DU19" s="2"/>
      <c r="DV19" s="2"/>
      <c r="DW19" s="2"/>
      <c r="DX19" s="2"/>
      <c r="DY19" s="2"/>
      <c r="DZ19" s="2"/>
      <c r="EA19" s="2"/>
      <c r="EB19" s="3"/>
      <c r="EC19" s="2"/>
      <c r="EE19" s="2"/>
      <c r="EF19" s="2"/>
      <c r="EG19" s="2"/>
      <c r="EH19" s="2"/>
      <c r="EI19" s="2"/>
      <c r="EJ19" s="2"/>
      <c r="EK19" s="2"/>
      <c r="EL19" s="3"/>
      <c r="EM19" s="2"/>
      <c r="EO19" s="2"/>
      <c r="EP19" s="2"/>
      <c r="EQ19" s="2"/>
      <c r="ER19" s="2"/>
      <c r="ES19" s="2"/>
      <c r="ET19" s="2"/>
      <c r="EU19" s="2"/>
      <c r="EV19" s="3"/>
      <c r="EW19" s="2"/>
      <c r="EY19" s="2"/>
      <c r="EZ19" s="2"/>
      <c r="FA19" s="2"/>
      <c r="FB19" s="2"/>
      <c r="FC19" s="2"/>
      <c r="FD19" s="2"/>
      <c r="FE19" s="2"/>
      <c r="FF19" s="3"/>
      <c r="FG19" s="2"/>
      <c r="FI19" s="2"/>
      <c r="FJ19" s="2"/>
      <c r="FK19" s="2"/>
      <c r="FL19" s="2"/>
      <c r="FM19" s="2"/>
      <c r="FN19" s="2"/>
      <c r="FO19" s="2"/>
      <c r="FP19" s="3"/>
      <c r="FQ19" s="2"/>
      <c r="FS19" s="2"/>
      <c r="FT19" s="2"/>
      <c r="FU19" s="2"/>
      <c r="FV19" s="2"/>
      <c r="FW19" s="2"/>
      <c r="FX19" s="2"/>
      <c r="FY19" s="2"/>
      <c r="FZ19" s="3"/>
      <c r="GA19" s="2"/>
      <c r="GC19" s="2"/>
      <c r="GD19" s="2"/>
      <c r="GE19" s="2"/>
      <c r="GF19" s="2"/>
      <c r="GG19" s="2"/>
      <c r="GH19" s="2"/>
      <c r="GI19" s="2"/>
      <c r="GJ19" s="3"/>
      <c r="GK19" s="2"/>
      <c r="GM19" s="2"/>
      <c r="GN19" s="2"/>
      <c r="GO19" s="2"/>
      <c r="GP19" s="2"/>
      <c r="GQ19" s="2"/>
      <c r="GR19" s="2"/>
      <c r="GS19" s="2"/>
      <c r="GT19" s="3"/>
      <c r="GU19" s="2"/>
      <c r="GW19" s="1"/>
      <c r="GX19" s="1"/>
      <c r="GY19" s="1"/>
      <c r="HB19" s="1"/>
      <c r="HC19" s="1"/>
      <c r="HD19" s="3"/>
      <c r="HE19" s="1"/>
      <c r="HF19" s="1"/>
      <c r="HG19" s="1"/>
      <c r="HH19" s="1"/>
      <c r="HI19" s="1"/>
      <c r="HK19" s="1"/>
      <c r="HL19" s="1"/>
      <c r="HM19" s="3"/>
      <c r="HN19" s="1"/>
      <c r="HP19" s="2"/>
      <c r="HQ19" s="2"/>
      <c r="HR19" s="2"/>
      <c r="HS19" s="2"/>
      <c r="HT19" s="2"/>
      <c r="HU19" s="2"/>
      <c r="HV19" s="2"/>
      <c r="HW19" s="2"/>
      <c r="HX19" s="1"/>
      <c r="HY19" s="1"/>
      <c r="HZ19" s="1"/>
      <c r="IC19" s="1"/>
      <c r="ID19" s="1"/>
      <c r="IE19" s="3"/>
      <c r="IF19" s="1"/>
      <c r="IG19" s="1"/>
      <c r="IH19" s="1"/>
      <c r="II19" s="1"/>
      <c r="IJ19" s="1"/>
      <c r="IL19" s="1"/>
      <c r="IM19" s="1"/>
      <c r="IN19" s="3"/>
      <c r="IO19" s="1"/>
      <c r="IP19" s="2"/>
      <c r="IQ19" s="2"/>
      <c r="IR19" s="2"/>
      <c r="IS19" s="2"/>
      <c r="IT19" s="2"/>
      <c r="IU19" s="2"/>
      <c r="IV19" s="2"/>
      <c r="IW19" s="2"/>
    </row>
    <row r="20" spans="1:257" x14ac:dyDescent="0.25">
      <c r="A20" t="s">
        <v>7</v>
      </c>
      <c r="B20" t="s">
        <v>16</v>
      </c>
      <c r="D20" t="s">
        <v>8</v>
      </c>
      <c r="E20" s="13">
        <v>432056</v>
      </c>
      <c r="F20" t="s">
        <v>9</v>
      </c>
      <c r="G20" s="5">
        <v>750</v>
      </c>
      <c r="H20" s="5">
        <v>0</v>
      </c>
      <c r="I20" s="5">
        <v>750</v>
      </c>
      <c r="J20" s="5">
        <v>0</v>
      </c>
      <c r="K20" s="5">
        <v>750</v>
      </c>
      <c r="L20" s="4">
        <f t="shared" si="3"/>
        <v>0</v>
      </c>
      <c r="M20" s="2"/>
      <c r="N20" s="2"/>
      <c r="O20" s="2"/>
      <c r="P20" s="5"/>
      <c r="Q20" s="2"/>
      <c r="R20" s="2"/>
      <c r="S20" s="2"/>
      <c r="T20" s="3"/>
      <c r="U20" s="2"/>
      <c r="AH20" s="2"/>
      <c r="AI20" s="2"/>
      <c r="AJ20" s="2"/>
      <c r="AK20" s="2"/>
      <c r="AL20" s="2"/>
      <c r="AM20" s="2"/>
      <c r="AN20" s="2"/>
      <c r="AO20" s="3"/>
      <c r="AP20" s="2"/>
      <c r="BC20" s="2"/>
      <c r="BD20" s="2"/>
      <c r="BE20" s="2"/>
      <c r="BF20" s="2"/>
      <c r="BG20" s="2"/>
      <c r="BH20" s="2"/>
      <c r="BI20" s="2"/>
      <c r="BJ20" s="3"/>
      <c r="BK20" s="2"/>
      <c r="BM20" s="2"/>
      <c r="BN20" s="2"/>
      <c r="BO20" s="2"/>
      <c r="BP20" s="2"/>
      <c r="BQ20" s="2"/>
      <c r="BR20" s="2"/>
      <c r="BS20" s="2"/>
      <c r="BT20" s="3"/>
      <c r="BU20" s="2"/>
      <c r="BW20" s="2"/>
      <c r="BX20" s="2"/>
      <c r="BY20" s="2"/>
      <c r="BZ20" s="2"/>
      <c r="CA20" s="2"/>
      <c r="CB20" s="2"/>
      <c r="CC20" s="2"/>
      <c r="CD20" s="3"/>
      <c r="CE20" s="2"/>
      <c r="CG20" s="2"/>
      <c r="CH20" s="2"/>
      <c r="CI20" s="2"/>
      <c r="CJ20" s="2"/>
      <c r="CK20" s="2"/>
      <c r="CL20" s="2"/>
      <c r="CM20" s="2"/>
      <c r="CN20" s="3"/>
      <c r="CO20" s="2"/>
      <c r="CQ20" s="2"/>
      <c r="CR20" s="2"/>
      <c r="CS20" s="2"/>
      <c r="CT20" s="2"/>
      <c r="CU20" s="2"/>
      <c r="CV20" s="2"/>
      <c r="CW20" s="2"/>
      <c r="CX20" s="3"/>
      <c r="CY20" s="2"/>
      <c r="DA20" s="2"/>
      <c r="DB20" s="2"/>
      <c r="DC20" s="2"/>
      <c r="DD20" s="2"/>
      <c r="DE20" s="2"/>
      <c r="DF20" s="2"/>
      <c r="DG20" s="2"/>
      <c r="DH20" s="3"/>
      <c r="DI20" s="2"/>
      <c r="DK20" s="2"/>
      <c r="DL20" s="2"/>
      <c r="DM20" s="2"/>
      <c r="DN20" s="2"/>
      <c r="DO20" s="2"/>
      <c r="DP20" s="2"/>
      <c r="DQ20" s="2"/>
      <c r="DR20" s="3"/>
      <c r="DS20" s="2"/>
      <c r="DU20" s="2"/>
      <c r="DV20" s="2"/>
      <c r="DW20" s="2"/>
      <c r="DX20" s="2"/>
      <c r="DY20" s="2"/>
      <c r="DZ20" s="2"/>
      <c r="EA20" s="2"/>
      <c r="EB20" s="3"/>
      <c r="EC20" s="2"/>
      <c r="EE20" s="2"/>
      <c r="EF20" s="2"/>
      <c r="EG20" s="2"/>
      <c r="EH20" s="2"/>
      <c r="EI20" s="2"/>
      <c r="EJ20" s="2"/>
      <c r="EK20" s="2"/>
      <c r="EL20" s="3"/>
      <c r="EM20" s="2"/>
      <c r="EO20" s="2"/>
      <c r="EP20" s="2"/>
      <c r="EQ20" s="2"/>
      <c r="ER20" s="2"/>
      <c r="ES20" s="2"/>
      <c r="ET20" s="2"/>
      <c r="EU20" s="2"/>
      <c r="EV20" s="3"/>
      <c r="EW20" s="2"/>
      <c r="EY20" s="2"/>
      <c r="EZ20" s="2"/>
      <c r="FA20" s="2"/>
      <c r="FB20" s="2"/>
      <c r="FC20" s="2"/>
      <c r="FD20" s="2"/>
      <c r="FE20" s="2"/>
      <c r="FF20" s="3"/>
      <c r="FG20" s="2"/>
      <c r="FI20" s="2"/>
      <c r="FJ20" s="2"/>
      <c r="FK20" s="2"/>
      <c r="FL20" s="2"/>
      <c r="FM20" s="2"/>
      <c r="FN20" s="2"/>
      <c r="FO20" s="2"/>
      <c r="FP20" s="3"/>
      <c r="FQ20" s="2"/>
      <c r="FS20" s="2"/>
      <c r="FT20" s="2"/>
      <c r="FU20" s="2"/>
      <c r="FV20" s="2"/>
      <c r="FW20" s="2"/>
      <c r="FX20" s="2"/>
      <c r="FY20" s="2"/>
      <c r="FZ20" s="3"/>
      <c r="GA20" s="2"/>
      <c r="GC20" s="2"/>
      <c r="GD20" s="2"/>
      <c r="GE20" s="2"/>
      <c r="GF20" s="2"/>
      <c r="GG20" s="2"/>
      <c r="GH20" s="2"/>
      <c r="GI20" s="2"/>
      <c r="GJ20" s="3"/>
      <c r="GK20" s="2"/>
      <c r="GM20" s="2"/>
      <c r="GN20" s="2"/>
      <c r="GO20" s="2"/>
      <c r="GP20" s="2"/>
      <c r="GQ20" s="2"/>
      <c r="GR20" s="2"/>
      <c r="GS20" s="2"/>
      <c r="GT20" s="3"/>
      <c r="GU20" s="2"/>
      <c r="GW20" s="1"/>
      <c r="GX20" s="1"/>
      <c r="GY20" s="1"/>
      <c r="HB20" s="1"/>
      <c r="HC20" s="1"/>
      <c r="HD20" s="3"/>
      <c r="HE20" s="1"/>
      <c r="HF20" s="1"/>
      <c r="HG20" s="1"/>
      <c r="HH20" s="1"/>
      <c r="HI20" s="1"/>
      <c r="HK20" s="1"/>
      <c r="HL20" s="1"/>
      <c r="HM20" s="3"/>
      <c r="HN20" s="1"/>
      <c r="HP20" s="2"/>
      <c r="HQ20" s="2"/>
      <c r="HR20" s="2"/>
      <c r="HS20" s="2"/>
      <c r="HT20" s="2"/>
      <c r="HU20" s="2"/>
      <c r="HV20" s="2"/>
      <c r="HW20" s="2"/>
      <c r="HX20" s="1"/>
      <c r="HY20" s="1"/>
      <c r="HZ20" s="1"/>
      <c r="IC20" s="1"/>
      <c r="ID20" s="1"/>
      <c r="IE20" s="3"/>
      <c r="IF20" s="1"/>
      <c r="IG20" s="1"/>
      <c r="IH20" s="1"/>
      <c r="II20" s="1"/>
      <c r="IJ20" s="1"/>
      <c r="IL20" s="1"/>
      <c r="IM20" s="1"/>
      <c r="IN20" s="3"/>
      <c r="IO20" s="1"/>
      <c r="IP20" s="2"/>
      <c r="IQ20" s="2"/>
      <c r="IR20" s="2"/>
      <c r="IS20" s="2"/>
      <c r="IT20" s="2"/>
      <c r="IU20" s="2"/>
      <c r="IV20" s="2"/>
      <c r="IW20" s="2"/>
    </row>
    <row r="21" spans="1:257" x14ac:dyDescent="0.25">
      <c r="A21" t="s">
        <v>7</v>
      </c>
      <c r="B21" t="s">
        <v>16</v>
      </c>
      <c r="D21" t="s">
        <v>8</v>
      </c>
      <c r="E21" s="13" t="s">
        <v>10</v>
      </c>
      <c r="F21" t="s">
        <v>11</v>
      </c>
      <c r="G21" s="5">
        <v>1600000</v>
      </c>
      <c r="H21" s="5">
        <v>0</v>
      </c>
      <c r="I21" s="5">
        <v>1600000</v>
      </c>
      <c r="J21" s="5">
        <f>659515.19+102312.67</f>
        <v>761827.86</v>
      </c>
      <c r="K21" s="11">
        <f>+I21-J21</f>
        <v>838172.14</v>
      </c>
      <c r="L21" s="4">
        <f t="shared" si="3"/>
        <v>0.4761424125</v>
      </c>
      <c r="M21" s="2">
        <f>36000+513831</f>
        <v>549831</v>
      </c>
      <c r="N21" s="2">
        <f t="shared" si="2"/>
        <v>-288341.14</v>
      </c>
      <c r="O21" s="2"/>
      <c r="P21" s="5">
        <v>100000</v>
      </c>
      <c r="Q21" s="2"/>
      <c r="R21" s="2"/>
      <c r="S21" s="2"/>
      <c r="T21" s="3"/>
      <c r="U21" s="2"/>
      <c r="X21" s="1"/>
      <c r="Z21" s="1"/>
      <c r="AA21" s="1"/>
      <c r="AC21" s="1"/>
      <c r="AD21" s="1"/>
      <c r="AF21" s="1"/>
      <c r="AH21" s="2"/>
      <c r="AI21" s="2"/>
      <c r="AJ21" s="2"/>
      <c r="AK21" s="2"/>
      <c r="AL21" s="2"/>
      <c r="AM21" s="2"/>
      <c r="AN21" s="2"/>
      <c r="AO21" s="3"/>
      <c r="AP21" s="2"/>
      <c r="AS21" s="1"/>
      <c r="AU21" s="1"/>
      <c r="AV21" s="1"/>
      <c r="AX21" s="1"/>
      <c r="AY21" s="1"/>
      <c r="BA21" s="1"/>
      <c r="BC21" s="2"/>
      <c r="BD21" s="2"/>
      <c r="BE21" s="2"/>
      <c r="BF21" s="2"/>
      <c r="BG21" s="2"/>
      <c r="BH21" s="2"/>
      <c r="BI21" s="2"/>
      <c r="BJ21" s="3"/>
      <c r="BK21" s="2"/>
      <c r="BM21" s="2"/>
      <c r="BN21" s="2"/>
      <c r="BO21" s="2"/>
      <c r="BP21" s="2"/>
      <c r="BQ21" s="2"/>
      <c r="BR21" s="2"/>
      <c r="BS21" s="2"/>
      <c r="BT21" s="3"/>
      <c r="BU21" s="2"/>
      <c r="BW21" s="2"/>
      <c r="BX21" s="2"/>
      <c r="BY21" s="2"/>
      <c r="BZ21" s="2"/>
      <c r="CA21" s="2"/>
      <c r="CB21" s="2"/>
      <c r="CC21" s="2"/>
      <c r="CD21" s="3"/>
      <c r="CE21" s="2"/>
      <c r="CG21" s="2"/>
      <c r="CH21" s="2"/>
      <c r="CI21" s="2"/>
      <c r="CJ21" s="2"/>
      <c r="CK21" s="2"/>
      <c r="CL21" s="2"/>
      <c r="CM21" s="2"/>
      <c r="CN21" s="3"/>
      <c r="CO21" s="2"/>
      <c r="CQ21" s="2"/>
      <c r="CR21" s="2"/>
      <c r="CS21" s="2"/>
      <c r="CT21" s="2"/>
      <c r="CU21" s="2"/>
      <c r="CV21" s="2"/>
      <c r="CW21" s="2"/>
      <c r="CX21" s="3"/>
      <c r="CY21" s="2"/>
      <c r="DA21" s="2"/>
      <c r="DB21" s="2"/>
      <c r="DC21" s="2"/>
      <c r="DD21" s="2"/>
      <c r="DE21" s="2"/>
      <c r="DF21" s="2"/>
      <c r="DG21" s="2"/>
      <c r="DH21" s="3"/>
      <c r="DI21" s="2"/>
      <c r="DK21" s="2"/>
      <c r="DL21" s="2"/>
      <c r="DM21" s="2"/>
      <c r="DN21" s="2"/>
      <c r="DO21" s="2"/>
      <c r="DP21" s="2"/>
      <c r="DQ21" s="2"/>
      <c r="DR21" s="3"/>
      <c r="DS21" s="2"/>
      <c r="DU21" s="2"/>
      <c r="DV21" s="2"/>
      <c r="DW21" s="2"/>
      <c r="DX21" s="2"/>
      <c r="DY21" s="2"/>
      <c r="DZ21" s="2"/>
      <c r="EA21" s="2"/>
      <c r="EB21" s="3"/>
      <c r="EC21" s="2"/>
      <c r="EE21" s="2"/>
      <c r="EF21" s="2"/>
      <c r="EG21" s="2"/>
      <c r="EH21" s="2"/>
      <c r="EI21" s="2"/>
      <c r="EJ21" s="2"/>
      <c r="EK21" s="2"/>
      <c r="EL21" s="3"/>
      <c r="EM21" s="2"/>
      <c r="EO21" s="2"/>
      <c r="EP21" s="2"/>
      <c r="EQ21" s="2"/>
      <c r="ER21" s="2"/>
      <c r="ES21" s="2"/>
      <c r="ET21" s="2"/>
      <c r="EU21" s="2"/>
      <c r="EV21" s="3"/>
      <c r="EW21" s="2"/>
      <c r="EY21" s="2"/>
      <c r="EZ21" s="2"/>
      <c r="FA21" s="2"/>
      <c r="FB21" s="2"/>
      <c r="FC21" s="2"/>
      <c r="FD21" s="2"/>
      <c r="FE21" s="2"/>
      <c r="FF21" s="3"/>
      <c r="FG21" s="2"/>
      <c r="FI21" s="2"/>
      <c r="FJ21" s="2"/>
      <c r="FK21" s="2"/>
      <c r="FL21" s="2"/>
      <c r="FM21" s="2"/>
      <c r="FN21" s="2"/>
      <c r="FO21" s="2"/>
      <c r="FP21" s="3"/>
      <c r="FQ21" s="2"/>
      <c r="FS21" s="2"/>
      <c r="FT21" s="2"/>
      <c r="FU21" s="2"/>
      <c r="FV21" s="2"/>
      <c r="FW21" s="2"/>
      <c r="FX21" s="2"/>
      <c r="FY21" s="2"/>
      <c r="FZ21" s="3"/>
      <c r="GA21" s="2"/>
      <c r="GC21" s="2"/>
      <c r="GD21" s="2"/>
      <c r="GE21" s="2"/>
      <c r="GF21" s="2"/>
      <c r="GG21" s="2"/>
      <c r="GH21" s="2"/>
      <c r="GI21" s="2"/>
      <c r="GJ21" s="3"/>
      <c r="GK21" s="2"/>
      <c r="GM21" s="2"/>
      <c r="GN21" s="2"/>
      <c r="GO21" s="2"/>
      <c r="GP21" s="2"/>
      <c r="GQ21" s="2"/>
      <c r="GR21" s="2"/>
      <c r="GS21" s="2"/>
      <c r="GT21" s="3"/>
      <c r="GU21" s="2"/>
      <c r="GW21" s="1"/>
      <c r="GX21" s="1"/>
      <c r="GY21" s="1"/>
      <c r="HB21" s="1"/>
      <c r="HC21" s="1"/>
      <c r="HD21" s="3"/>
      <c r="HE21" s="1"/>
      <c r="HF21" s="1"/>
      <c r="HG21" s="1"/>
      <c r="HH21" s="1"/>
      <c r="HI21" s="1"/>
      <c r="HK21" s="1"/>
      <c r="HL21" s="1"/>
      <c r="HM21" s="3"/>
      <c r="HN21" s="1"/>
      <c r="HP21" s="2"/>
      <c r="HQ21" s="2"/>
      <c r="HR21" s="2"/>
      <c r="HS21" s="2"/>
      <c r="HT21" s="2"/>
      <c r="HU21" s="2"/>
      <c r="HV21" s="2"/>
      <c r="HW21" s="2"/>
      <c r="HX21" s="1"/>
      <c r="HY21" s="1"/>
      <c r="HZ21" s="1"/>
      <c r="IC21" s="1"/>
      <c r="ID21" s="1"/>
      <c r="IE21" s="3"/>
      <c r="IF21" s="1"/>
      <c r="IG21" s="1"/>
      <c r="IH21" s="1"/>
      <c r="II21" s="1"/>
      <c r="IJ21" s="1"/>
      <c r="IL21" s="1"/>
      <c r="IM21" s="1"/>
      <c r="IN21" s="3"/>
      <c r="IO21" s="1"/>
      <c r="IP21" s="2"/>
      <c r="IQ21" s="2"/>
      <c r="IR21" s="2"/>
      <c r="IS21" s="2"/>
      <c r="IT21" s="2"/>
      <c r="IU21" s="2"/>
      <c r="IV21" s="2"/>
      <c r="IW21" s="2"/>
    </row>
    <row r="22" spans="1:257" x14ac:dyDescent="0.25">
      <c r="A22" t="s">
        <v>7</v>
      </c>
      <c r="B22" t="s">
        <v>17</v>
      </c>
      <c r="D22" t="s">
        <v>8</v>
      </c>
      <c r="E22" s="13">
        <v>432056</v>
      </c>
      <c r="F22" t="s">
        <v>9</v>
      </c>
      <c r="G22" s="5">
        <v>479</v>
      </c>
      <c r="H22" s="5">
        <v>0</v>
      </c>
      <c r="I22" s="5">
        <v>479</v>
      </c>
      <c r="J22" s="5">
        <v>0</v>
      </c>
      <c r="K22" s="5">
        <v>479</v>
      </c>
      <c r="L22" s="4">
        <f t="shared" si="3"/>
        <v>0</v>
      </c>
      <c r="M22" s="2"/>
      <c r="N22" s="2"/>
      <c r="O22" s="2"/>
      <c r="P22" s="5"/>
      <c r="Q22" s="2"/>
      <c r="R22" s="2"/>
      <c r="S22" s="2"/>
      <c r="T22" s="3"/>
      <c r="U22" s="2"/>
      <c r="AH22" s="2"/>
      <c r="AI22" s="2"/>
      <c r="AJ22" s="2"/>
      <c r="AK22" s="2"/>
      <c r="AL22" s="2"/>
      <c r="AM22" s="2"/>
      <c r="AN22" s="2"/>
      <c r="AO22" s="3"/>
      <c r="AP22" s="2"/>
      <c r="BC22" s="2"/>
      <c r="BD22" s="2"/>
      <c r="BE22" s="2"/>
      <c r="BF22" s="2"/>
      <c r="BG22" s="2"/>
      <c r="BH22" s="2"/>
      <c r="BI22" s="2"/>
      <c r="BJ22" s="3"/>
      <c r="BK22" s="2"/>
      <c r="BM22" s="2"/>
      <c r="BN22" s="2"/>
      <c r="BO22" s="2"/>
      <c r="BP22" s="2"/>
      <c r="BQ22" s="2"/>
      <c r="BR22" s="2"/>
      <c r="BS22" s="2"/>
      <c r="BT22" s="3"/>
      <c r="BU22" s="2"/>
      <c r="BW22" s="2"/>
      <c r="BX22" s="2"/>
      <c r="BY22" s="2"/>
      <c r="BZ22" s="2"/>
      <c r="CA22" s="2"/>
      <c r="CB22" s="2"/>
      <c r="CC22" s="2"/>
      <c r="CD22" s="3"/>
      <c r="CE22" s="2"/>
      <c r="CG22" s="2"/>
      <c r="CH22" s="2"/>
      <c r="CI22" s="2"/>
      <c r="CJ22" s="2"/>
      <c r="CK22" s="2"/>
      <c r="CL22" s="2"/>
      <c r="CM22" s="2"/>
      <c r="CN22" s="3"/>
      <c r="CO22" s="2"/>
      <c r="CQ22" s="2"/>
      <c r="CR22" s="2"/>
      <c r="CS22" s="2"/>
      <c r="CT22" s="2"/>
      <c r="CU22" s="2"/>
      <c r="CV22" s="2"/>
      <c r="CW22" s="2"/>
      <c r="CX22" s="3"/>
      <c r="CY22" s="2"/>
      <c r="DA22" s="2"/>
      <c r="DB22" s="2"/>
      <c r="DC22" s="2"/>
      <c r="DD22" s="2"/>
      <c r="DE22" s="2"/>
      <c r="DF22" s="2"/>
      <c r="DG22" s="2"/>
      <c r="DH22" s="3"/>
      <c r="DI22" s="2"/>
      <c r="DK22" s="2"/>
      <c r="DL22" s="2"/>
      <c r="DM22" s="2"/>
      <c r="DN22" s="2"/>
      <c r="DO22" s="2"/>
      <c r="DP22" s="2"/>
      <c r="DQ22" s="2"/>
      <c r="DR22" s="3"/>
      <c r="DS22" s="2"/>
      <c r="DU22" s="2"/>
      <c r="DV22" s="2"/>
      <c r="DW22" s="2"/>
      <c r="DX22" s="2"/>
      <c r="DY22" s="2"/>
      <c r="DZ22" s="2"/>
      <c r="EA22" s="2"/>
      <c r="EB22" s="3"/>
      <c r="EC22" s="2"/>
      <c r="EE22" s="2"/>
      <c r="EF22" s="2"/>
      <c r="EG22" s="2"/>
      <c r="EH22" s="2"/>
      <c r="EI22" s="2"/>
      <c r="EJ22" s="2"/>
      <c r="EK22" s="2"/>
      <c r="EL22" s="3"/>
      <c r="EM22" s="2"/>
      <c r="EO22" s="2"/>
      <c r="EP22" s="2"/>
      <c r="EQ22" s="2"/>
      <c r="ER22" s="2"/>
      <c r="ES22" s="2"/>
      <c r="ET22" s="2"/>
      <c r="EU22" s="2"/>
      <c r="EV22" s="3"/>
      <c r="EW22" s="2"/>
      <c r="EY22" s="2"/>
      <c r="EZ22" s="2"/>
      <c r="FA22" s="2"/>
      <c r="FB22" s="2"/>
      <c r="FC22" s="2"/>
      <c r="FD22" s="2"/>
      <c r="FE22" s="2"/>
      <c r="FF22" s="3"/>
      <c r="FG22" s="2"/>
      <c r="FI22" s="2"/>
      <c r="FJ22" s="2"/>
      <c r="FK22" s="2"/>
      <c r="FL22" s="2"/>
      <c r="FM22" s="2"/>
      <c r="FN22" s="2"/>
      <c r="FO22" s="2"/>
      <c r="FP22" s="3"/>
      <c r="FQ22" s="2"/>
      <c r="FS22" s="2"/>
      <c r="FT22" s="2"/>
      <c r="FU22" s="2"/>
      <c r="FV22" s="2"/>
      <c r="FW22" s="2"/>
      <c r="FX22" s="2"/>
      <c r="FY22" s="2"/>
      <c r="FZ22" s="3"/>
      <c r="GA22" s="2"/>
      <c r="GC22" s="2"/>
      <c r="GD22" s="2"/>
      <c r="GE22" s="2"/>
      <c r="GF22" s="2"/>
      <c r="GG22" s="2"/>
      <c r="GH22" s="2"/>
      <c r="GI22" s="2"/>
      <c r="GJ22" s="3"/>
      <c r="GK22" s="2"/>
      <c r="GM22" s="2"/>
      <c r="GN22" s="2"/>
      <c r="GO22" s="2"/>
      <c r="GP22" s="2"/>
      <c r="GQ22" s="2"/>
      <c r="GR22" s="2"/>
      <c r="GS22" s="2"/>
      <c r="GT22" s="3"/>
      <c r="GU22" s="2"/>
      <c r="GW22" s="1"/>
      <c r="GX22" s="1"/>
      <c r="GY22" s="1"/>
      <c r="HB22" s="1"/>
      <c r="HC22" s="1"/>
      <c r="HD22" s="3"/>
      <c r="HE22" s="1"/>
      <c r="HF22" s="1"/>
      <c r="HG22" s="1"/>
      <c r="HH22" s="1"/>
      <c r="HI22" s="1"/>
      <c r="HK22" s="1"/>
      <c r="HL22" s="1"/>
      <c r="HM22" s="3"/>
      <c r="HN22" s="1"/>
      <c r="HP22" s="2"/>
      <c r="HQ22" s="2"/>
      <c r="HR22" s="2"/>
      <c r="HS22" s="2"/>
      <c r="HT22" s="2"/>
      <c r="HU22" s="2"/>
      <c r="HV22" s="2"/>
      <c r="HW22" s="2"/>
      <c r="HX22" s="1"/>
      <c r="HY22" s="1"/>
      <c r="HZ22" s="1"/>
      <c r="IC22" s="1"/>
      <c r="ID22" s="1"/>
      <c r="IE22" s="3"/>
      <c r="IF22" s="1"/>
      <c r="IG22" s="1"/>
      <c r="IH22" s="1"/>
      <c r="II22" s="1"/>
      <c r="IJ22" s="1"/>
      <c r="IL22" s="1"/>
      <c r="IM22" s="1"/>
      <c r="IN22" s="3"/>
      <c r="IO22" s="1"/>
      <c r="IP22" s="2"/>
      <c r="IQ22" s="2"/>
      <c r="IR22" s="2"/>
      <c r="IS22" s="2"/>
      <c r="IT22" s="2"/>
      <c r="IU22" s="2"/>
      <c r="IV22" s="2"/>
      <c r="IW22" s="2"/>
    </row>
    <row r="23" spans="1:257" x14ac:dyDescent="0.25">
      <c r="A23" t="s">
        <v>7</v>
      </c>
      <c r="B23" t="s">
        <v>17</v>
      </c>
      <c r="D23" t="s">
        <v>8</v>
      </c>
      <c r="E23" s="13" t="s">
        <v>10</v>
      </c>
      <c r="F23" t="s">
        <v>11</v>
      </c>
      <c r="G23" s="5">
        <v>1100000</v>
      </c>
      <c r="H23" s="5">
        <v>0</v>
      </c>
      <c r="I23" s="5">
        <v>1100000</v>
      </c>
      <c r="J23" s="5">
        <f>469330.41+73798.46</f>
        <v>543128.87</v>
      </c>
      <c r="K23" s="11">
        <f>+I23-J23</f>
        <v>556871.13</v>
      </c>
      <c r="L23" s="4">
        <f t="shared" si="3"/>
        <v>0.49375351818181817</v>
      </c>
      <c r="M23" s="2">
        <f>17000+398980</f>
        <v>415980</v>
      </c>
      <c r="N23" s="2">
        <f t="shared" si="2"/>
        <v>-140891.13</v>
      </c>
      <c r="O23" s="2"/>
      <c r="P23" s="5">
        <v>75000</v>
      </c>
      <c r="Q23" s="2"/>
      <c r="R23" s="2"/>
      <c r="S23" s="2"/>
      <c r="T23" s="3"/>
      <c r="U23" s="2"/>
      <c r="X23" s="1"/>
      <c r="Z23" s="1"/>
      <c r="AA23" s="1"/>
      <c r="AC23" s="1"/>
      <c r="AD23" s="1"/>
      <c r="AF23" s="1"/>
      <c r="AH23" s="2"/>
      <c r="AI23" s="2"/>
      <c r="AJ23" s="2"/>
      <c r="AK23" s="2"/>
      <c r="AL23" s="2"/>
      <c r="AM23" s="2"/>
      <c r="AN23" s="2"/>
      <c r="AO23" s="3"/>
      <c r="AP23" s="2"/>
      <c r="AS23" s="1"/>
      <c r="AU23" s="1"/>
      <c r="AV23" s="1"/>
      <c r="AX23" s="1"/>
      <c r="AY23" s="1"/>
      <c r="BA23" s="1"/>
      <c r="BC23" s="2"/>
      <c r="BD23" s="2"/>
      <c r="BE23" s="2"/>
      <c r="BF23" s="2"/>
      <c r="BG23" s="2"/>
      <c r="BH23" s="2"/>
      <c r="BI23" s="2"/>
      <c r="BJ23" s="3"/>
      <c r="BK23" s="2"/>
      <c r="BM23" s="2"/>
      <c r="BN23" s="2"/>
      <c r="BO23" s="2"/>
      <c r="BP23" s="2"/>
      <c r="BQ23" s="2"/>
      <c r="BR23" s="2"/>
      <c r="BS23" s="2"/>
      <c r="BT23" s="3"/>
      <c r="BU23" s="2"/>
      <c r="BW23" s="2"/>
      <c r="BX23" s="2"/>
      <c r="BY23" s="2"/>
      <c r="BZ23" s="2"/>
      <c r="CA23" s="2"/>
      <c r="CB23" s="2"/>
      <c r="CC23" s="2"/>
      <c r="CD23" s="3"/>
      <c r="CE23" s="2"/>
      <c r="CG23" s="2"/>
      <c r="CH23" s="2"/>
      <c r="CI23" s="2"/>
      <c r="CJ23" s="2"/>
      <c r="CK23" s="2"/>
      <c r="CL23" s="2"/>
      <c r="CM23" s="2"/>
      <c r="CN23" s="3"/>
      <c r="CO23" s="2"/>
      <c r="CQ23" s="2"/>
      <c r="CR23" s="2"/>
      <c r="CS23" s="2"/>
      <c r="CT23" s="2"/>
      <c r="CU23" s="2"/>
      <c r="CV23" s="2"/>
      <c r="CW23" s="2"/>
      <c r="CX23" s="3"/>
      <c r="CY23" s="2"/>
      <c r="DA23" s="2"/>
      <c r="DB23" s="2"/>
      <c r="DC23" s="2"/>
      <c r="DD23" s="2"/>
      <c r="DE23" s="2"/>
      <c r="DF23" s="2"/>
      <c r="DG23" s="2"/>
      <c r="DH23" s="3"/>
      <c r="DI23" s="2"/>
      <c r="DK23" s="2"/>
      <c r="DL23" s="2"/>
      <c r="DM23" s="2"/>
      <c r="DN23" s="2"/>
      <c r="DO23" s="2"/>
      <c r="DP23" s="2"/>
      <c r="DQ23" s="2"/>
      <c r="DR23" s="3"/>
      <c r="DS23" s="2"/>
      <c r="DU23" s="2"/>
      <c r="DV23" s="2"/>
      <c r="DW23" s="2"/>
      <c r="DX23" s="2"/>
      <c r="DY23" s="2"/>
      <c r="DZ23" s="2"/>
      <c r="EA23" s="2"/>
      <c r="EB23" s="3"/>
      <c r="EC23" s="2"/>
      <c r="EE23" s="2"/>
      <c r="EF23" s="2"/>
      <c r="EG23" s="2"/>
      <c r="EH23" s="2"/>
      <c r="EI23" s="2"/>
      <c r="EJ23" s="2"/>
      <c r="EK23" s="2"/>
      <c r="EL23" s="3"/>
      <c r="EM23" s="2"/>
      <c r="EO23" s="2"/>
      <c r="EP23" s="2"/>
      <c r="EQ23" s="2"/>
      <c r="ER23" s="2"/>
      <c r="ES23" s="2"/>
      <c r="ET23" s="2"/>
      <c r="EU23" s="2"/>
      <c r="EV23" s="3"/>
      <c r="EW23" s="2"/>
      <c r="EY23" s="2"/>
      <c r="EZ23" s="2"/>
      <c r="FA23" s="2"/>
      <c r="FB23" s="2"/>
      <c r="FC23" s="2"/>
      <c r="FD23" s="2"/>
      <c r="FE23" s="2"/>
      <c r="FF23" s="3"/>
      <c r="FG23" s="2"/>
      <c r="FI23" s="2"/>
      <c r="FJ23" s="2"/>
      <c r="FK23" s="2"/>
      <c r="FL23" s="2"/>
      <c r="FM23" s="2"/>
      <c r="FN23" s="2"/>
      <c r="FO23" s="2"/>
      <c r="FP23" s="3"/>
      <c r="FQ23" s="2"/>
      <c r="FS23" s="2"/>
      <c r="FT23" s="2"/>
      <c r="FU23" s="2"/>
      <c r="FV23" s="2"/>
      <c r="FW23" s="2"/>
      <c r="FX23" s="2"/>
      <c r="FY23" s="2"/>
      <c r="FZ23" s="3"/>
      <c r="GA23" s="2"/>
      <c r="GC23" s="2"/>
      <c r="GD23" s="2"/>
      <c r="GE23" s="2"/>
      <c r="GF23" s="2"/>
      <c r="GG23" s="2"/>
      <c r="GH23" s="2"/>
      <c r="GI23" s="2"/>
      <c r="GJ23" s="3"/>
      <c r="GK23" s="2"/>
      <c r="GM23" s="2"/>
      <c r="GN23" s="2"/>
      <c r="GO23" s="2"/>
      <c r="GP23" s="2"/>
      <c r="GQ23" s="2"/>
      <c r="GR23" s="2"/>
      <c r="GS23" s="2"/>
      <c r="GT23" s="3"/>
      <c r="GU23" s="2"/>
      <c r="GW23" s="1"/>
      <c r="GX23" s="1"/>
      <c r="GY23" s="1"/>
      <c r="HB23" s="1"/>
      <c r="HC23" s="1"/>
      <c r="HD23" s="3"/>
      <c r="HE23" s="1"/>
      <c r="HF23" s="1"/>
      <c r="HG23" s="1"/>
      <c r="HH23" s="1"/>
      <c r="HI23" s="1"/>
      <c r="HK23" s="1"/>
      <c r="HL23" s="1"/>
      <c r="HM23" s="3"/>
      <c r="HN23" s="1"/>
      <c r="HP23" s="2"/>
      <c r="HQ23" s="2"/>
      <c r="HR23" s="2"/>
      <c r="HS23" s="2"/>
      <c r="HT23" s="2"/>
      <c r="HU23" s="2"/>
      <c r="HV23" s="2"/>
      <c r="HW23" s="2"/>
      <c r="HX23" s="1"/>
      <c r="HY23" s="1"/>
      <c r="HZ23" s="1"/>
      <c r="IC23" s="1"/>
      <c r="ID23" s="1"/>
      <c r="IE23" s="3"/>
      <c r="IF23" s="1"/>
      <c r="IG23" s="1"/>
      <c r="IH23" s="1"/>
      <c r="II23" s="1"/>
      <c r="IJ23" s="1"/>
      <c r="IL23" s="1"/>
      <c r="IM23" s="1"/>
      <c r="IN23" s="3"/>
      <c r="IO23" s="1"/>
      <c r="IP23" s="2"/>
      <c r="IQ23" s="2"/>
      <c r="IR23" s="2"/>
      <c r="IS23" s="2"/>
      <c r="IT23" s="2"/>
      <c r="IU23" s="2"/>
      <c r="IV23" s="2"/>
      <c r="IW23" s="2"/>
    </row>
    <row r="24" spans="1:257" x14ac:dyDescent="0.25">
      <c r="A24" t="s">
        <v>7</v>
      </c>
      <c r="B24" t="s">
        <v>18</v>
      </c>
      <c r="D24" t="s">
        <v>8</v>
      </c>
      <c r="E24" s="13">
        <v>432056</v>
      </c>
      <c r="F24" t="s">
        <v>9</v>
      </c>
      <c r="G24" s="5">
        <v>0</v>
      </c>
      <c r="H24" s="5">
        <v>882</v>
      </c>
      <c r="I24" s="5">
        <v>882</v>
      </c>
      <c r="J24" s="5">
        <v>0</v>
      </c>
      <c r="K24" s="5">
        <v>882</v>
      </c>
      <c r="L24" s="4">
        <f t="shared" si="3"/>
        <v>0</v>
      </c>
      <c r="M24" s="2"/>
      <c r="N24" s="2"/>
      <c r="O24" s="2"/>
      <c r="P24" s="5"/>
      <c r="Q24" s="2"/>
      <c r="R24" s="2"/>
      <c r="S24" s="2"/>
      <c r="T24" s="3"/>
      <c r="U24" s="2"/>
      <c r="AH24" s="2"/>
      <c r="AI24" s="2"/>
      <c r="AJ24" s="2"/>
      <c r="AK24" s="2"/>
      <c r="AL24" s="2"/>
      <c r="AM24" s="2"/>
      <c r="AN24" s="2"/>
      <c r="AO24" s="3"/>
      <c r="AP24" s="2"/>
      <c r="BC24" s="2"/>
      <c r="BD24" s="2"/>
      <c r="BE24" s="2"/>
      <c r="BF24" s="2"/>
      <c r="BG24" s="2"/>
      <c r="BH24" s="2"/>
      <c r="BI24" s="2"/>
      <c r="BJ24" s="3"/>
      <c r="BK24" s="2"/>
      <c r="BM24" s="2"/>
      <c r="BN24" s="2"/>
      <c r="BO24" s="2"/>
      <c r="BP24" s="2"/>
      <c r="BQ24" s="2"/>
      <c r="BR24" s="2"/>
      <c r="BS24" s="2"/>
      <c r="BT24" s="3"/>
      <c r="BU24" s="2"/>
      <c r="BW24" s="2"/>
      <c r="BX24" s="2"/>
      <c r="BY24" s="2"/>
      <c r="BZ24" s="2"/>
      <c r="CA24" s="2"/>
      <c r="CB24" s="2"/>
      <c r="CC24" s="2"/>
      <c r="CD24" s="3"/>
      <c r="CE24" s="2"/>
      <c r="CG24" s="2"/>
      <c r="CH24" s="2"/>
      <c r="CI24" s="2"/>
      <c r="CJ24" s="2"/>
      <c r="CK24" s="2"/>
      <c r="CL24" s="2"/>
      <c r="CM24" s="2"/>
      <c r="CN24" s="3"/>
      <c r="CO24" s="2"/>
      <c r="CQ24" s="2"/>
      <c r="CR24" s="2"/>
      <c r="CS24" s="2"/>
      <c r="CT24" s="2"/>
      <c r="CU24" s="2"/>
      <c r="CV24" s="2"/>
      <c r="CW24" s="2"/>
      <c r="CX24" s="3"/>
      <c r="CY24" s="2"/>
      <c r="DA24" s="2"/>
      <c r="DB24" s="2"/>
      <c r="DC24" s="2"/>
      <c r="DD24" s="2"/>
      <c r="DE24" s="2"/>
      <c r="DF24" s="2"/>
      <c r="DG24" s="2"/>
      <c r="DH24" s="3"/>
      <c r="DI24" s="2"/>
      <c r="DK24" s="2"/>
      <c r="DL24" s="2"/>
      <c r="DM24" s="2"/>
      <c r="DN24" s="2"/>
      <c r="DO24" s="2"/>
      <c r="DP24" s="2"/>
      <c r="DQ24" s="2"/>
      <c r="DR24" s="3"/>
      <c r="DS24" s="2"/>
      <c r="DU24" s="2"/>
      <c r="DV24" s="2"/>
      <c r="DW24" s="2"/>
      <c r="DX24" s="2"/>
      <c r="DY24" s="2"/>
      <c r="DZ24" s="2"/>
      <c r="EA24" s="2"/>
      <c r="EB24" s="3"/>
      <c r="EC24" s="2"/>
      <c r="EE24" s="2"/>
      <c r="EF24" s="2"/>
      <c r="EG24" s="2"/>
      <c r="EH24" s="2"/>
      <c r="EI24" s="2"/>
      <c r="EJ24" s="2"/>
      <c r="EK24" s="2"/>
      <c r="EL24" s="3"/>
      <c r="EM24" s="2"/>
      <c r="EO24" s="2"/>
      <c r="EP24" s="2"/>
      <c r="EQ24" s="2"/>
      <c r="ER24" s="2"/>
      <c r="ES24" s="2"/>
      <c r="ET24" s="2"/>
      <c r="EU24" s="2"/>
      <c r="EV24" s="3"/>
      <c r="EW24" s="2"/>
      <c r="EY24" s="2"/>
      <c r="EZ24" s="2"/>
      <c r="FA24" s="2"/>
      <c r="FB24" s="2"/>
      <c r="FC24" s="2"/>
      <c r="FD24" s="2"/>
      <c r="FE24" s="2"/>
      <c r="FF24" s="3"/>
      <c r="FG24" s="2"/>
      <c r="FI24" s="2"/>
      <c r="FJ24" s="2"/>
      <c r="FK24" s="2"/>
      <c r="FL24" s="2"/>
      <c r="FM24" s="2"/>
      <c r="FN24" s="2"/>
      <c r="FO24" s="2"/>
      <c r="FP24" s="3"/>
      <c r="FQ24" s="2"/>
      <c r="FS24" s="2"/>
      <c r="FT24" s="2"/>
      <c r="FU24" s="2"/>
      <c r="FV24" s="2"/>
      <c r="FW24" s="2"/>
      <c r="FX24" s="2"/>
      <c r="FY24" s="2"/>
      <c r="FZ24" s="3"/>
      <c r="GA24" s="2"/>
      <c r="GC24" s="2"/>
      <c r="GD24" s="2"/>
      <c r="GE24" s="2"/>
      <c r="GF24" s="2"/>
      <c r="GG24" s="2"/>
      <c r="GH24" s="2"/>
      <c r="GI24" s="2"/>
      <c r="GJ24" s="3"/>
      <c r="GK24" s="2"/>
      <c r="GM24" s="2"/>
      <c r="GN24" s="2"/>
      <c r="GO24" s="2"/>
      <c r="GP24" s="2"/>
      <c r="GQ24" s="2"/>
      <c r="GR24" s="2"/>
      <c r="GS24" s="2"/>
      <c r="GT24" s="3"/>
      <c r="GU24" s="2"/>
      <c r="GW24" s="1"/>
      <c r="GX24" s="1"/>
      <c r="GY24" s="1"/>
      <c r="HB24" s="1"/>
      <c r="HC24" s="1"/>
      <c r="HD24" s="3"/>
      <c r="HE24" s="1"/>
      <c r="HF24" s="1"/>
      <c r="HG24" s="1"/>
      <c r="HH24" s="1"/>
      <c r="HI24" s="1"/>
      <c r="HK24" s="1"/>
      <c r="HL24" s="1"/>
      <c r="HM24" s="3"/>
      <c r="HN24" s="1"/>
      <c r="HP24" s="2"/>
      <c r="HQ24" s="2"/>
      <c r="HR24" s="2"/>
      <c r="HS24" s="2"/>
      <c r="HT24" s="2"/>
      <c r="HU24" s="2"/>
      <c r="HV24" s="2"/>
      <c r="HW24" s="2"/>
      <c r="HX24" s="1"/>
      <c r="HY24" s="1"/>
      <c r="HZ24" s="1"/>
      <c r="IC24" s="1"/>
      <c r="ID24" s="1"/>
      <c r="IE24" s="3"/>
      <c r="IF24" s="1"/>
      <c r="IG24" s="1"/>
      <c r="IH24" s="1"/>
      <c r="II24" s="1"/>
      <c r="IJ24" s="1"/>
      <c r="IL24" s="1"/>
      <c r="IM24" s="1"/>
      <c r="IN24" s="3"/>
      <c r="IO24" s="1"/>
      <c r="IP24" s="2"/>
      <c r="IQ24" s="2"/>
      <c r="IR24" s="2"/>
      <c r="IS24" s="2"/>
      <c r="IT24" s="2"/>
      <c r="IU24" s="2"/>
      <c r="IV24" s="2"/>
      <c r="IW24" s="2"/>
    </row>
    <row r="25" spans="1:257" x14ac:dyDescent="0.25">
      <c r="A25" t="s">
        <v>7</v>
      </c>
      <c r="B25" t="s">
        <v>18</v>
      </c>
      <c r="D25" t="s">
        <v>8</v>
      </c>
      <c r="E25" s="13" t="s">
        <v>10</v>
      </c>
      <c r="F25" t="s">
        <v>11</v>
      </c>
      <c r="G25" s="5">
        <v>0</v>
      </c>
      <c r="H25" s="5">
        <v>1096820</v>
      </c>
      <c r="I25" s="5">
        <v>1096820</v>
      </c>
      <c r="J25" s="5">
        <f>70812.73+185026.42</f>
        <v>255839.15000000002</v>
      </c>
      <c r="K25" s="11">
        <f>+I25-J25</f>
        <v>840980.85</v>
      </c>
      <c r="L25" s="4">
        <f t="shared" si="3"/>
        <v>0.23325536551120515</v>
      </c>
      <c r="M25" s="2">
        <f>17800+823300</f>
        <v>841100</v>
      </c>
      <c r="N25" s="2"/>
      <c r="O25" s="2"/>
      <c r="P25" s="5"/>
      <c r="Q25" s="2"/>
      <c r="R25" s="2"/>
      <c r="S25" s="2"/>
      <c r="T25" s="3"/>
      <c r="U25" s="2"/>
      <c r="Y25" s="1"/>
      <c r="Z25" s="1"/>
      <c r="AA25" s="1"/>
      <c r="AC25" s="1"/>
      <c r="AD25" s="1"/>
      <c r="AH25" s="2"/>
      <c r="AI25" s="2"/>
      <c r="AJ25" s="2"/>
      <c r="AK25" s="2"/>
      <c r="AL25" s="2"/>
      <c r="AM25" s="2"/>
      <c r="AN25" s="2"/>
      <c r="AO25" s="3"/>
      <c r="AP25" s="2"/>
      <c r="AT25" s="1"/>
      <c r="AU25" s="1"/>
      <c r="AV25" s="1"/>
      <c r="AX25" s="1"/>
      <c r="AY25" s="1"/>
      <c r="BC25" s="2"/>
      <c r="BD25" s="2"/>
      <c r="BE25" s="2"/>
      <c r="BF25" s="2"/>
      <c r="BG25" s="2"/>
      <c r="BH25" s="2"/>
      <c r="BI25" s="2"/>
      <c r="BJ25" s="3"/>
      <c r="BK25" s="2"/>
      <c r="BM25" s="2"/>
      <c r="BN25" s="2"/>
      <c r="BO25" s="2"/>
      <c r="BP25" s="2"/>
      <c r="BQ25" s="2"/>
      <c r="BR25" s="2"/>
      <c r="BS25" s="2"/>
      <c r="BT25" s="3"/>
      <c r="BU25" s="2"/>
      <c r="BW25" s="2"/>
      <c r="BX25" s="2"/>
      <c r="BY25" s="2"/>
      <c r="BZ25" s="2"/>
      <c r="CA25" s="2"/>
      <c r="CB25" s="2"/>
      <c r="CC25" s="2"/>
      <c r="CD25" s="3"/>
      <c r="CE25" s="2"/>
      <c r="CG25" s="2"/>
      <c r="CH25" s="2"/>
      <c r="CI25" s="2"/>
      <c r="CJ25" s="2"/>
      <c r="CK25" s="2"/>
      <c r="CL25" s="2"/>
      <c r="CM25" s="2"/>
      <c r="CN25" s="3"/>
      <c r="CO25" s="2"/>
      <c r="CQ25" s="2"/>
      <c r="CR25" s="2"/>
      <c r="CS25" s="2"/>
      <c r="CT25" s="2"/>
      <c r="CU25" s="2"/>
      <c r="CV25" s="2"/>
      <c r="CW25" s="2"/>
      <c r="CX25" s="3"/>
      <c r="CY25" s="2"/>
      <c r="DA25" s="2"/>
      <c r="DB25" s="2"/>
      <c r="DC25" s="2"/>
      <c r="DD25" s="2"/>
      <c r="DE25" s="2"/>
      <c r="DF25" s="2"/>
      <c r="DG25" s="2"/>
      <c r="DH25" s="3"/>
      <c r="DI25" s="2"/>
      <c r="DK25" s="2"/>
      <c r="DL25" s="2"/>
      <c r="DM25" s="2"/>
      <c r="DN25" s="2"/>
      <c r="DO25" s="2"/>
      <c r="DP25" s="2"/>
      <c r="DQ25" s="2"/>
      <c r="DR25" s="3"/>
      <c r="DS25" s="2"/>
      <c r="DU25" s="2"/>
      <c r="DV25" s="2"/>
      <c r="DW25" s="2"/>
      <c r="DX25" s="2"/>
      <c r="DY25" s="2"/>
      <c r="DZ25" s="2"/>
      <c r="EA25" s="2"/>
      <c r="EB25" s="3"/>
      <c r="EC25" s="2"/>
      <c r="EE25" s="2"/>
      <c r="EF25" s="2"/>
      <c r="EG25" s="2"/>
      <c r="EH25" s="2"/>
      <c r="EI25" s="2"/>
      <c r="EJ25" s="2"/>
      <c r="EK25" s="2"/>
      <c r="EL25" s="3"/>
      <c r="EM25" s="2"/>
      <c r="EO25" s="2"/>
      <c r="EP25" s="2"/>
      <c r="EQ25" s="2"/>
      <c r="ER25" s="2"/>
      <c r="ES25" s="2"/>
      <c r="ET25" s="2"/>
      <c r="EU25" s="2"/>
      <c r="EV25" s="3"/>
      <c r="EW25" s="2"/>
      <c r="EY25" s="2"/>
      <c r="EZ25" s="2"/>
      <c r="FA25" s="2"/>
      <c r="FB25" s="2"/>
      <c r="FC25" s="2"/>
      <c r="FD25" s="2"/>
      <c r="FE25" s="2"/>
      <c r="FF25" s="3"/>
      <c r="FG25" s="2"/>
      <c r="FI25" s="2"/>
      <c r="FJ25" s="2"/>
      <c r="FK25" s="2"/>
      <c r="FL25" s="2"/>
      <c r="FM25" s="2"/>
      <c r="FN25" s="2"/>
      <c r="FO25" s="2"/>
      <c r="FP25" s="3"/>
      <c r="FQ25" s="2"/>
      <c r="FS25" s="2"/>
      <c r="FT25" s="2"/>
      <c r="FU25" s="2"/>
      <c r="FV25" s="2"/>
      <c r="FW25" s="2"/>
      <c r="FX25" s="2"/>
      <c r="FY25" s="2"/>
      <c r="FZ25" s="3"/>
      <c r="GA25" s="2"/>
      <c r="GC25" s="2"/>
      <c r="GD25" s="2"/>
      <c r="GE25" s="2"/>
      <c r="GF25" s="2"/>
      <c r="GG25" s="2"/>
      <c r="GH25" s="2"/>
      <c r="GI25" s="2"/>
      <c r="GJ25" s="3"/>
      <c r="GK25" s="2"/>
      <c r="GM25" s="2"/>
      <c r="GN25" s="2"/>
      <c r="GO25" s="2"/>
      <c r="GP25" s="2"/>
      <c r="GQ25" s="2"/>
      <c r="GR25" s="2"/>
      <c r="GS25" s="2"/>
      <c r="GT25" s="3"/>
      <c r="GU25" s="2"/>
      <c r="GW25" s="1"/>
      <c r="GX25" s="1"/>
      <c r="GY25" s="1"/>
      <c r="HB25" s="1"/>
      <c r="HC25" s="1"/>
      <c r="HD25" s="3"/>
      <c r="HE25" s="1"/>
      <c r="HF25" s="1"/>
      <c r="HG25" s="1"/>
      <c r="HH25" s="1"/>
      <c r="HI25" s="1"/>
      <c r="HK25" s="1"/>
      <c r="HL25" s="1"/>
      <c r="HM25" s="3"/>
      <c r="HN25" s="1"/>
      <c r="HP25" s="2"/>
      <c r="HQ25" s="2"/>
      <c r="HR25" s="2"/>
      <c r="HS25" s="2"/>
      <c r="HT25" s="2"/>
      <c r="HU25" s="2"/>
      <c r="HV25" s="2"/>
      <c r="HW25" s="2"/>
      <c r="HX25" s="1"/>
      <c r="HY25" s="1"/>
      <c r="HZ25" s="1"/>
      <c r="IC25" s="1"/>
      <c r="ID25" s="1"/>
      <c r="IE25" s="3"/>
      <c r="IF25" s="1"/>
      <c r="IG25" s="1"/>
      <c r="IH25" s="1"/>
      <c r="II25" s="1"/>
      <c r="IJ25" s="1"/>
      <c r="IL25" s="1"/>
      <c r="IM25" s="1"/>
      <c r="IN25" s="3"/>
      <c r="IO25" s="1"/>
      <c r="IP25" s="2"/>
      <c r="IQ25" s="2"/>
      <c r="IR25" s="2"/>
      <c r="IS25" s="2"/>
      <c r="IT25" s="2"/>
      <c r="IU25" s="2"/>
      <c r="IV25" s="2"/>
      <c r="IW25" s="2"/>
    </row>
    <row r="26" spans="1:257" x14ac:dyDescent="0.25">
      <c r="G26" s="9">
        <f>SUM(G16:G25)</f>
        <v>35620000</v>
      </c>
      <c r="H26" s="9">
        <f>SUM(H16:H25)</f>
        <v>1097702</v>
      </c>
      <c r="I26" s="9">
        <f>SUM(I16:I25)</f>
        <v>36717702</v>
      </c>
      <c r="J26" s="9">
        <f>SUM(J16:J25)</f>
        <v>36504459.549999997</v>
      </c>
      <c r="K26" s="9">
        <f>SUM(K16:K25)</f>
        <v>213242.44999999832</v>
      </c>
      <c r="M26" s="17">
        <f>SUM(M16:M25)</f>
        <v>7270685</v>
      </c>
      <c r="N26" s="17">
        <f>SUM(N16:N25)</f>
        <v>7078205.4000000022</v>
      </c>
      <c r="P26" s="5">
        <f>SUM(P16:P25)</f>
        <v>14075000</v>
      </c>
    </row>
    <row r="27" spans="1:257" x14ac:dyDescent="0.25">
      <c r="M27" s="2">
        <f>+M26-M14</f>
        <v>1822629</v>
      </c>
      <c r="N27" s="2">
        <f>+N26+N14</f>
        <v>6028868.0700000022</v>
      </c>
      <c r="P27" s="5"/>
    </row>
    <row r="28" spans="1:257" x14ac:dyDescent="0.25">
      <c r="J28" s="5">
        <f>+J14-J26</f>
        <v>-4186360.2199999988</v>
      </c>
      <c r="M28" s="15">
        <f>+M27-J28</f>
        <v>6008989.2199999988</v>
      </c>
      <c r="P28" s="5"/>
    </row>
    <row r="29" spans="1:257" x14ac:dyDescent="0.25">
      <c r="A29" s="22"/>
      <c r="B29" s="25" t="s">
        <v>41</v>
      </c>
      <c r="C29" s="25" t="s">
        <v>42</v>
      </c>
      <c r="D29" s="25" t="s">
        <v>43</v>
      </c>
      <c r="J29" s="5">
        <v>5448055</v>
      </c>
      <c r="M29" s="2" t="s">
        <v>28</v>
      </c>
      <c r="N29" s="2">
        <v>6210725</v>
      </c>
    </row>
    <row r="30" spans="1:257" x14ac:dyDescent="0.25">
      <c r="A30" s="22" t="s">
        <v>39</v>
      </c>
      <c r="B30" s="22" t="s">
        <v>32</v>
      </c>
      <c r="C30" s="22" t="s">
        <v>44</v>
      </c>
      <c r="D30" s="23">
        <v>288341</v>
      </c>
      <c r="F30" s="18">
        <v>288341</v>
      </c>
      <c r="G30" s="18">
        <v>0</v>
      </c>
      <c r="J30" s="5">
        <f>+J28+J29</f>
        <v>1261694.7800000012</v>
      </c>
      <c r="M30" s="2" t="s">
        <v>29</v>
      </c>
      <c r="N30" s="2">
        <f>+N29-N27</f>
        <v>181856.92999999784</v>
      </c>
    </row>
    <row r="31" spans="1:257" x14ac:dyDescent="0.25">
      <c r="A31" s="22"/>
      <c r="B31" s="22" t="s">
        <v>33</v>
      </c>
      <c r="C31" s="22" t="s">
        <v>45</v>
      </c>
      <c r="D31" s="23">
        <v>140891</v>
      </c>
      <c r="F31" s="18">
        <v>140891</v>
      </c>
      <c r="G31" s="18">
        <v>0</v>
      </c>
      <c r="J31" s="21">
        <f>+N29</f>
        <v>6210725</v>
      </c>
      <c r="M31" s="2"/>
      <c r="N31" s="2"/>
    </row>
    <row r="32" spans="1:257" x14ac:dyDescent="0.25">
      <c r="A32" s="22"/>
      <c r="B32" s="22" t="s">
        <v>34</v>
      </c>
      <c r="C32" s="22" t="s">
        <v>48</v>
      </c>
      <c r="D32" s="23">
        <f>706882</f>
        <v>706882</v>
      </c>
      <c r="F32" s="20"/>
      <c r="G32" s="20">
        <f>+D32</f>
        <v>706882</v>
      </c>
      <c r="J32" s="5">
        <f>+J30+J31</f>
        <v>7472419.7800000012</v>
      </c>
      <c r="M32" s="2"/>
      <c r="N32" s="2"/>
    </row>
    <row r="33" spans="1:10" x14ac:dyDescent="0.25">
      <c r="A33" s="22"/>
      <c r="B33" s="22" t="s">
        <v>37</v>
      </c>
      <c r="C33" s="22" t="s">
        <v>49</v>
      </c>
      <c r="D33" s="23">
        <v>425725</v>
      </c>
      <c r="F33" s="20"/>
      <c r="G33" s="20">
        <f>+D33</f>
        <v>425725</v>
      </c>
      <c r="J33" s="5">
        <f>+J32-M26</f>
        <v>201734.78000000119</v>
      </c>
    </row>
    <row r="34" spans="1:10" x14ac:dyDescent="0.25">
      <c r="A34" s="22"/>
      <c r="B34" s="22" t="s">
        <v>38</v>
      </c>
      <c r="C34" s="22" t="s">
        <v>52</v>
      </c>
      <c r="D34" s="23">
        <v>6028868</v>
      </c>
      <c r="F34" s="18"/>
      <c r="G34" s="18">
        <f>+E34</f>
        <v>0</v>
      </c>
    </row>
    <row r="35" spans="1:10" x14ac:dyDescent="0.25">
      <c r="A35" s="22"/>
      <c r="B35" s="22"/>
      <c r="C35" s="22"/>
      <c r="D35" s="24">
        <f>SUM(D30:D34)</f>
        <v>7590707</v>
      </c>
      <c r="F35" s="19">
        <f>SUM(F30:F34)</f>
        <v>429232</v>
      </c>
      <c r="G35" s="19">
        <f>SUM(G30:G34)</f>
        <v>1132607</v>
      </c>
    </row>
    <row r="36" spans="1:10" x14ac:dyDescent="0.25">
      <c r="A36" s="22" t="s">
        <v>40</v>
      </c>
      <c r="B36" s="22" t="s">
        <v>30</v>
      </c>
      <c r="C36" s="22" t="s">
        <v>46</v>
      </c>
      <c r="D36" s="23">
        <v>2167990</v>
      </c>
      <c r="F36" s="18">
        <v>2167990</v>
      </c>
      <c r="G36" s="18"/>
    </row>
    <row r="37" spans="1:10" x14ac:dyDescent="0.25">
      <c r="A37" s="22"/>
      <c r="B37" s="22" t="s">
        <v>31</v>
      </c>
      <c r="C37" s="22" t="s">
        <v>47</v>
      </c>
      <c r="D37" s="23">
        <v>5339448</v>
      </c>
      <c r="F37" s="18">
        <v>5339448</v>
      </c>
      <c r="G37" s="18"/>
    </row>
    <row r="38" spans="1:10" x14ac:dyDescent="0.25">
      <c r="A38" s="22"/>
      <c r="B38" s="22" t="s">
        <v>35</v>
      </c>
      <c r="C38" s="22" t="s">
        <v>50</v>
      </c>
      <c r="D38" s="23">
        <v>941259</v>
      </c>
      <c r="F38" s="20"/>
      <c r="G38" s="20">
        <v>941259</v>
      </c>
    </row>
    <row r="39" spans="1:10" x14ac:dyDescent="0.25">
      <c r="A39" s="22"/>
      <c r="B39" s="22" t="s">
        <v>36</v>
      </c>
      <c r="C39" s="22" t="s">
        <v>51</v>
      </c>
      <c r="D39" s="23">
        <v>1240685</v>
      </c>
      <c r="F39" s="20"/>
      <c r="G39" s="20">
        <v>1240685</v>
      </c>
    </row>
    <row r="40" spans="1:10" x14ac:dyDescent="0.25">
      <c r="A40" s="22"/>
      <c r="B40" s="22"/>
      <c r="C40" s="22"/>
      <c r="D40" s="24">
        <f>SUM(D36:D39)</f>
        <v>9689382</v>
      </c>
      <c r="F40" s="19">
        <f>SUM(F36:F39)</f>
        <v>7507438</v>
      </c>
      <c r="G40" s="19">
        <f>SUM(G36:G39)</f>
        <v>2181944</v>
      </c>
    </row>
    <row r="41" spans="1:10" x14ac:dyDescent="0.25">
      <c r="D41" s="18"/>
      <c r="F41" s="18"/>
    </row>
    <row r="42" spans="1:10" x14ac:dyDescent="0.25">
      <c r="D42" s="18">
        <f>+D35-D40</f>
        <v>-2098675</v>
      </c>
      <c r="F42" s="18">
        <f>+F35-F40</f>
        <v>-7078206</v>
      </c>
      <c r="G42" s="18">
        <f>+G35-G40</f>
        <v>-1049337</v>
      </c>
      <c r="H42" s="5">
        <f>+F42-G42</f>
        <v>-6028869</v>
      </c>
    </row>
    <row r="43" spans="1:10" x14ac:dyDescent="0.25">
      <c r="D43" s="18"/>
      <c r="G43" s="5">
        <f>+G42*2</f>
        <v>-2098674</v>
      </c>
    </row>
    <row r="44" spans="1:10" x14ac:dyDescent="0.25">
      <c r="D44" s="18"/>
      <c r="G44" s="5">
        <f>+G43-D42</f>
        <v>1</v>
      </c>
    </row>
    <row r="45" spans="1:10" x14ac:dyDescent="0.25">
      <c r="D45" s="18"/>
    </row>
    <row r="46" spans="1:10" x14ac:dyDescent="0.25">
      <c r="D46" s="18"/>
    </row>
  </sheetData>
  <pageMargins left="0.7" right="0.7" top="0.75" bottom="0.75" header="0.3" footer="0.3"/>
  <pageSetup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rptBudgetPerformance (7)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Guerra</dc:creator>
  <cp:lastModifiedBy>Carlos Guerra</cp:lastModifiedBy>
  <cp:lastPrinted>2022-07-11T18:57:42Z</cp:lastPrinted>
  <dcterms:created xsi:type="dcterms:W3CDTF">2022-07-11T18:55:42Z</dcterms:created>
  <dcterms:modified xsi:type="dcterms:W3CDTF">2022-07-14T17:07:02Z</dcterms:modified>
</cp:coreProperties>
</file>